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ull Parts List" sheetId="1" state="visible" r:id="rId1"/>
    <sheet xmlns:r="http://schemas.openxmlformats.org/officeDocument/2006/relationships" name="By Vendor" sheetId="2" state="visible" r:id="rId2"/>
    <sheet xmlns:r="http://schemas.openxmlformats.org/officeDocument/2006/relationships" name="Order - Turbo" sheetId="3" state="visible" r:id="rId3"/>
    <sheet xmlns:r="http://schemas.openxmlformats.org/officeDocument/2006/relationships" name="Order - Flyin Miata" sheetId="4" state="visible" r:id="rId4"/>
    <sheet xmlns:r="http://schemas.openxmlformats.org/officeDocument/2006/relationships" name="Order - Exhaust" sheetId="5" state="visible" r:id="rId5"/>
    <sheet xmlns:r="http://schemas.openxmlformats.org/officeDocument/2006/relationships" name="Order - Hardware" sheetId="6" state="visible" r:id="rId6"/>
    <sheet xmlns:r="http://schemas.openxmlformats.org/officeDocument/2006/relationships" name="Order - Auto parts" sheetId="7" state="visible" r:id="rId7"/>
    <sheet xmlns:r="http://schemas.openxmlformats.org/officeDocument/2006/relationships" name="Order - Tuner" sheetId="8" state="visible" r:id="rId8"/>
  </sheets>
  <definedNames>
    <definedName name="_xlnm._FilterDatabase" localSheetId="0" hidden="1">'Full Parts List'!$A$5:$L$56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9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i val="1"/>
      <color rgb="00606A76"/>
      <sz val="9"/>
    </font>
    <font>
      <name val="Arial"/>
      <i val="1"/>
      <color rgb="00B3261E"/>
      <sz val="9"/>
    </font>
    <font>
      <name val="Arial"/>
      <b val="1"/>
      <color rgb="00FFFFFF"/>
    </font>
    <font>
      <name val="Arial"/>
      <b val="1"/>
      <sz val="10"/>
    </font>
    <font>
      <name val="Arial"/>
      <sz val="10"/>
    </font>
    <font>
      <name val="Arial"/>
      <b val="1"/>
      <color rgb="00B3261E"/>
      <sz val="10"/>
    </font>
    <font>
      <name val="Arial"/>
      <color rgb="00606A76"/>
      <sz val="9"/>
    </font>
    <font>
      <name val="Arial"/>
      <b val="1"/>
      <color rgb="001E7B34"/>
      <sz val="12"/>
    </font>
    <font>
      <name val="Arial"/>
      <b val="1"/>
      <color rgb="001E7B34"/>
      <sz val="8"/>
    </font>
    <font>
      <name val="Arial"/>
      <b val="1"/>
      <color rgb="00C08A1E"/>
      <sz val="8"/>
    </font>
    <font>
      <name val="Arial"/>
      <b val="1"/>
      <color rgb="001E7B34"/>
      <sz val="10"/>
    </font>
    <font>
      <name val="Arial"/>
      <b val="1"/>
      <color rgb="00AAB0B8"/>
      <sz val="8"/>
    </font>
    <font>
      <name val="Arial"/>
      <b val="1"/>
    </font>
    <font>
      <name val="Arial"/>
      <b val="1"/>
      <sz val="12"/>
    </font>
    <font>
      <name val="Arial"/>
      <sz val="9"/>
    </font>
    <font>
      <name val="Arial"/>
      <b val="1"/>
      <sz val="9"/>
    </font>
    <font>
      <name val="Arial"/>
      <b val="1"/>
      <sz val="13"/>
    </font>
  </fonts>
  <fills count="6">
    <fill>
      <patternFill/>
    </fill>
    <fill>
      <patternFill patternType="gray125"/>
    </fill>
    <fill>
      <patternFill patternType="solid">
        <fgColor rgb="001F2430"/>
      </patternFill>
    </fill>
    <fill>
      <patternFill patternType="solid">
        <fgColor rgb="00FFFDF0"/>
      </patternFill>
    </fill>
    <fill>
      <patternFill patternType="solid">
        <fgColor rgb="00EDEFF2"/>
      </patternFill>
    </fill>
    <fill>
      <patternFill patternType="solid">
        <fgColor rgb="00FFF2A8"/>
      </patternFill>
    </fill>
  </fills>
  <borders count="2">
    <border>
      <left/>
      <right/>
      <top/>
      <bottom/>
      <diagonal/>
    </border>
    <border>
      <bottom style="thin">
        <color rgb="00D0D4DA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5" fillId="4" borderId="1" applyAlignment="1" pivotButton="0" quotePrefix="0" xfId="0">
      <alignment vertical="top"/>
    </xf>
    <xf numFmtId="0" fontId="6" fillId="4" borderId="1" applyAlignment="1" pivotButton="0" quotePrefix="0" xfId="0">
      <alignment vertical="top"/>
    </xf>
    <xf numFmtId="0" fontId="6" fillId="4" borderId="1" applyAlignment="1" pivotButton="0" quotePrefix="0" xfId="0">
      <alignment vertical="top" wrapText="1"/>
    </xf>
    <xf numFmtId="3" fontId="6" fillId="4" borderId="1" applyAlignment="1" pivotButton="0" quotePrefix="0" xfId="0">
      <alignment vertical="top"/>
    </xf>
    <xf numFmtId="164" fontId="6" fillId="4" borderId="1" applyAlignment="1" pivotButton="0" quotePrefix="0" xfId="0">
      <alignment vertical="top"/>
    </xf>
    <xf numFmtId="0" fontId="7" fillId="4" borderId="1" applyAlignment="1" pivotButton="0" quotePrefix="0" xfId="0">
      <alignment horizontal="center" vertical="top"/>
    </xf>
    <xf numFmtId="0" fontId="8" fillId="4" borderId="1" applyAlignment="1" pivotButton="0" quotePrefix="0" xfId="0">
      <alignment horizontal="center" vertical="top"/>
    </xf>
    <xf numFmtId="0" fontId="9" fillId="3" borderId="1" applyAlignment="1" pivotButton="0" quotePrefix="0" xfId="0">
      <alignment horizontal="center" vertical="center"/>
    </xf>
    <xf numFmtId="0" fontId="10" fillId="4" borderId="1" applyAlignment="1" pivotButton="0" quotePrefix="0" xfId="0">
      <alignment horizontal="center" vertical="top"/>
    </xf>
    <xf numFmtId="0" fontId="6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3" fontId="6" fillId="0" borderId="1" applyAlignment="1" pivotButton="0" quotePrefix="0" xfId="0">
      <alignment vertical="top"/>
    </xf>
    <xf numFmtId="164" fontId="6" fillId="0" borderId="1" applyAlignment="1" pivotButton="0" quotePrefix="0" xfId="0">
      <alignment vertical="top"/>
    </xf>
    <xf numFmtId="0" fontId="7" fillId="0" borderId="1" applyAlignment="1" pivotButton="0" quotePrefix="0" xfId="0">
      <alignment horizontal="center" vertical="top"/>
    </xf>
    <xf numFmtId="0" fontId="8" fillId="0" borderId="1" applyAlignment="1" pivotButton="0" quotePrefix="0" xfId="0">
      <alignment horizontal="center" vertical="top"/>
    </xf>
    <xf numFmtId="0" fontId="10" fillId="0" borderId="1" applyAlignment="1" pivotButton="0" quotePrefix="0" xfId="0">
      <alignment horizontal="center" vertical="top"/>
    </xf>
    <xf numFmtId="0" fontId="11" fillId="0" borderId="1" applyAlignment="1" pivotButton="0" quotePrefix="0" xfId="0">
      <alignment horizontal="center" vertical="top"/>
    </xf>
    <xf numFmtId="0" fontId="12" fillId="4" borderId="1" applyAlignment="1" pivotButton="0" quotePrefix="0" xfId="0">
      <alignment horizontal="center" vertical="top"/>
    </xf>
    <xf numFmtId="0" fontId="13" fillId="4" borderId="1" applyAlignment="1" pivotButton="0" quotePrefix="0" xfId="0">
      <alignment horizontal="center" vertical="top"/>
    </xf>
    <xf numFmtId="0" fontId="11" fillId="4" borderId="1" applyAlignment="1" pivotButton="0" quotePrefix="0" xfId="0">
      <alignment horizontal="center" vertical="top"/>
    </xf>
    <xf numFmtId="0" fontId="13" fillId="0" borderId="1" applyAlignment="1" pivotButton="0" quotePrefix="0" xfId="0">
      <alignment horizontal="center" vertical="top"/>
    </xf>
    <xf numFmtId="0" fontId="12" fillId="0" borderId="1" applyAlignment="1" pivotButton="0" quotePrefix="0" xfId="0">
      <alignment horizontal="center" vertical="top"/>
    </xf>
    <xf numFmtId="0" fontId="14" fillId="0" borderId="0" applyAlignment="1" pivotButton="0" quotePrefix="0" xfId="0">
      <alignment horizontal="right"/>
    </xf>
    <xf numFmtId="164" fontId="15" fillId="5" borderId="0" pivotButton="0" quotePrefix="0" xfId="0"/>
    <xf numFmtId="0" fontId="16" fillId="0" borderId="0" applyAlignment="1" pivotButton="0" quotePrefix="0" xfId="0">
      <alignment horizontal="right"/>
    </xf>
    <xf numFmtId="164" fontId="17" fillId="0" borderId="0" pivotButton="0" quotePrefix="0" xfId="0"/>
    <xf numFmtId="0" fontId="16" fillId="0" borderId="0" pivotButton="0" quotePrefix="0" xfId="0"/>
    <xf numFmtId="0" fontId="18" fillId="0" borderId="0" pivotButton="0" quotePrefix="0" xfId="0"/>
    <xf numFmtId="0" fontId="4" fillId="2" borderId="0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  <xf numFmtId="164" fontId="6" fillId="0" borderId="0" pivotButton="0" quotePrefix="0" xfId="0"/>
    <xf numFmtId="0" fontId="14" fillId="0" borderId="0" pivotButton="0" quotePrefix="0" xfId="0"/>
    <xf numFmtId="0" fontId="9" fillId="3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6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5" customWidth="1" min="1" max="1"/>
    <col width="29" customWidth="1" min="2" max="2"/>
    <col width="42" customWidth="1" min="3" max="3"/>
    <col width="5" customWidth="1" min="4" max="4"/>
    <col width="10" customWidth="1" min="5" max="5"/>
    <col width="11" customWidth="1" min="6" max="6"/>
    <col width="8" customWidth="1" min="7" max="7"/>
    <col width="19" customWidth="1" min="8" max="8"/>
    <col width="14" customWidth="1" min="9" max="9"/>
    <col width="6" customWidth="1" min="10" max="10"/>
    <col width="6" customWidth="1" min="11" max="11"/>
    <col width="50" customWidth="1" min="12" max="12"/>
  </cols>
  <sheetData>
    <row r="1">
      <c r="A1" s="1" t="inlineStr">
        <is>
          <t>PROJECT BOOST - NA Miata / Flyin' Miata turbo kit to 350 hp</t>
        </is>
      </c>
    </row>
    <row r="2">
      <c r="A2" s="2" t="inlineStr">
        <is>
          <t>Complete build list. Status: BUY = still to purchase | HAVE = you already own it | REUSE = carries over from the FM kit.</t>
        </is>
      </c>
    </row>
    <row r="3">
      <c r="A3" s="3" t="inlineStr">
        <is>
          <t>Price col: LIVE = fetched from the vendor store | EST = ballpark, edit it. Torque values are REFERENCE ONLY - verify against the Mazda FSM + BorgWarner sheet before you pull a wrench.</t>
        </is>
      </c>
    </row>
    <row r="5" ht="30" customHeight="1">
      <c r="A5" s="4" t="inlineStr">
        <is>
          <t>Category</t>
        </is>
      </c>
      <c r="B5" s="4" t="inlineStr">
        <is>
          <t>Part</t>
        </is>
      </c>
      <c r="C5" s="4" t="inlineStr">
        <is>
          <t>Spec / detail</t>
        </is>
      </c>
      <c r="D5" s="4" t="inlineStr">
        <is>
          <t>Qty</t>
        </is>
      </c>
      <c r="E5" s="4" t="inlineStr">
        <is>
          <t>Unit $</t>
        </is>
      </c>
      <c r="F5" s="4" t="inlineStr">
        <is>
          <t>Line total</t>
        </is>
      </c>
      <c r="G5" s="4" t="inlineStr">
        <is>
          <t>Status</t>
        </is>
      </c>
      <c r="H5" s="4" t="inlineStr">
        <is>
          <t>Vendor</t>
        </is>
      </c>
      <c r="I5" s="4" t="inlineStr">
        <is>
          <t>Torque (verify)</t>
        </is>
      </c>
      <c r="J5" s="4" t="inlineStr">
        <is>
          <t>Done</t>
        </is>
      </c>
      <c r="K5" s="4" t="inlineStr">
        <is>
          <t>Price</t>
        </is>
      </c>
      <c r="L5" s="4" t="inlineStr">
        <is>
          <t>Notes / where</t>
        </is>
      </c>
    </row>
    <row r="6">
      <c r="A6" s="5" t="inlineStr">
        <is>
          <t>CORE HOT SIDE</t>
        </is>
      </c>
      <c r="B6" s="6" t="inlineStr">
        <is>
          <t>Turbocharger</t>
        </is>
      </c>
      <c r="C6" s="7" t="inlineStr">
        <is>
          <t>BorgWarner EFR 6258, .64 A/R, T25 inlet, internal wastegate</t>
        </is>
      </c>
      <c r="D6" s="8" t="n">
        <v>1</v>
      </c>
      <c r="E6" s="9" t="n">
        <v>1699</v>
      </c>
      <c r="F6" s="9">
        <f>D6*E6</f>
        <v/>
      </c>
      <c r="G6" s="10" t="inlineStr">
        <is>
          <t>BUY</t>
        </is>
      </c>
      <c r="H6" s="6" t="inlineStr">
        <is>
          <t>Himni / Full-Race</t>
        </is>
      </c>
      <c r="I6" s="11" t="inlineStr"/>
      <c r="J6" s="12" t="inlineStr"/>
      <c r="K6" s="13" t="inlineStr">
        <is>
          <t>LIVE</t>
        </is>
      </c>
      <c r="L6" s="7" t="inlineStr">
        <is>
          <t>Himni lists $1,699. Full-Race spans $1,408-$1,966 across housings - CONFIRM the .64 A/R T25 IWG variant/PN before ordering</t>
        </is>
      </c>
    </row>
    <row r="7">
      <c r="A7" s="14" t="inlineStr"/>
      <c r="B7" s="14" t="inlineStr">
        <is>
          <t>Exhaust manifold</t>
        </is>
      </c>
      <c r="C7" s="15" t="inlineStr">
        <is>
          <t>Flyin' Miata 1.8 tubular, equal-length, T25 flange</t>
        </is>
      </c>
      <c r="D7" s="16" t="n">
        <v>1</v>
      </c>
      <c r="E7" s="17" t="n">
        <v>549</v>
      </c>
      <c r="F7" s="17">
        <f>D7*E7</f>
        <v/>
      </c>
      <c r="G7" s="18" t="inlineStr">
        <is>
          <t>BUY</t>
        </is>
      </c>
      <c r="H7" s="14" t="inlineStr">
        <is>
          <t>Flyin' Miata</t>
        </is>
      </c>
      <c r="I7" s="19" t="inlineStr">
        <is>
          <t>21-28 lb-ft</t>
        </is>
      </c>
      <c r="J7" s="12" t="inlineStr"/>
      <c r="K7" s="20" t="inlineStr">
        <is>
          <t>LIVE</t>
        </is>
      </c>
      <c r="L7" s="15" t="inlineStr">
        <is>
          <t>FM turbo-manifold-1994-05-w-hardware. Replaces the cracked one</t>
        </is>
      </c>
    </row>
    <row r="8">
      <c r="A8" s="14" t="inlineStr"/>
      <c r="B8" s="14" t="inlineStr">
        <is>
          <t>Downpipe / turbine outlet</t>
        </is>
      </c>
      <c r="C8" s="15" t="inlineStr">
        <is>
          <t>NA/NB turbine outlet, downpipe upper section</t>
        </is>
      </c>
      <c r="D8" s="16" t="n">
        <v>1</v>
      </c>
      <c r="E8" s="17" t="n">
        <v>279</v>
      </c>
      <c r="F8" s="17">
        <f>D8*E8</f>
        <v/>
      </c>
      <c r="G8" s="18" t="inlineStr">
        <is>
          <t>BUY</t>
        </is>
      </c>
      <c r="H8" s="14" t="inlineStr">
        <is>
          <t>Flyin' Miata</t>
        </is>
      </c>
      <c r="I8" s="19" t="inlineStr">
        <is>
          <t>28-38 lb-ft</t>
        </is>
      </c>
      <c r="J8" s="12" t="inlineStr"/>
      <c r="K8" s="20" t="inlineStr">
        <is>
          <t>LIVE</t>
        </is>
      </c>
      <c r="L8" s="15" t="inlineStr">
        <is>
          <t>FM turbine-outlet-downpipe-upper-section</t>
        </is>
      </c>
    </row>
    <row r="9">
      <c r="A9" s="14" t="inlineStr"/>
      <c r="B9" s="14" t="inlineStr">
        <is>
          <t>Cat-back exhaust</t>
        </is>
      </c>
      <c r="C9" s="15" t="inlineStr">
        <is>
          <t>3in straight-through, NA chassis</t>
        </is>
      </c>
      <c r="D9" s="16" t="n">
        <v>1</v>
      </c>
      <c r="E9" s="17" t="n">
        <v>600</v>
      </c>
      <c r="F9" s="17">
        <f>D9*E9</f>
        <v/>
      </c>
      <c r="G9" s="18" t="inlineStr">
        <is>
          <t>BUY</t>
        </is>
      </c>
      <c r="H9" s="14" t="inlineStr">
        <is>
          <t>Racing Beat / custom</t>
        </is>
      </c>
      <c r="I9" s="19" t="inlineStr">
        <is>
          <t>~30 lb-ft</t>
        </is>
      </c>
      <c r="J9" s="12" t="inlineStr"/>
      <c r="K9" s="21" t="inlineStr">
        <is>
          <t>EST</t>
        </is>
      </c>
      <c r="L9" s="15" t="inlineStr">
        <is>
          <t>Racing Beat or custom 3in. FM's own NA cat-back is 2.25in @ $699 - too small for 350</t>
        </is>
      </c>
    </row>
    <row r="10">
      <c r="A10" s="14" t="inlineStr"/>
      <c r="B10" s="14" t="inlineStr">
        <is>
          <t>High-flow catalytic converter</t>
        </is>
      </c>
      <c r="C10" s="15" t="inlineStr">
        <is>
          <t>3in in/out, if it stays street-legal</t>
        </is>
      </c>
      <c r="D10" s="16" t="n">
        <v>1</v>
      </c>
      <c r="E10" s="17" t="n">
        <v>200</v>
      </c>
      <c r="F10" s="17">
        <f>D10*E10</f>
        <v/>
      </c>
      <c r="G10" s="18" t="inlineStr">
        <is>
          <t>BUY</t>
        </is>
      </c>
      <c r="H10" s="14" t="inlineStr">
        <is>
          <t>Racing Beat / custom</t>
        </is>
      </c>
      <c r="I10" s="19" t="inlineStr">
        <is>
          <t>~30 lb-ft</t>
        </is>
      </c>
      <c r="J10" s="12" t="inlineStr"/>
      <c r="K10" s="21" t="inlineStr">
        <is>
          <t>EST</t>
        </is>
      </c>
      <c r="L10" s="15" t="inlineStr">
        <is>
          <t>FM's NA8 cat is $329 but 2.5in. Generic 3in high-flow ~$150-250. Skip for track-only</t>
        </is>
      </c>
    </row>
    <row r="11">
      <c r="A11" s="5" t="inlineStr">
        <is>
          <t>GASKETS</t>
        </is>
      </c>
      <c r="B11" s="6" t="inlineStr">
        <is>
          <t>Manifold-to-head gasket</t>
        </is>
      </c>
      <c r="C11" s="7" t="inlineStr">
        <is>
          <t>BP exhaust manifold gasket</t>
        </is>
      </c>
      <c r="D11" s="8" t="n">
        <v>1</v>
      </c>
      <c r="E11" s="9" t="n">
        <v>25.49</v>
      </c>
      <c r="F11" s="9">
        <f>D11*E11</f>
        <v/>
      </c>
      <c r="G11" s="10" t="inlineStr">
        <is>
          <t>BUY</t>
        </is>
      </c>
      <c r="H11" s="6" t="inlineStr">
        <is>
          <t>Flyin' Miata</t>
        </is>
      </c>
      <c r="I11" s="11" t="inlineStr"/>
      <c r="J11" s="12" t="inlineStr"/>
      <c r="K11" s="13" t="inlineStr">
        <is>
          <t>LIVE</t>
        </is>
      </c>
      <c r="L11" s="7" t="inlineStr">
        <is>
          <t>FM bp-gasket-exhaust-manifold. ALWAYS replace</t>
        </is>
      </c>
    </row>
    <row r="12">
      <c r="A12" s="14" t="inlineStr"/>
      <c r="B12" s="14" t="inlineStr">
        <is>
          <t>Turbo-to-manifold gasket</t>
        </is>
      </c>
      <c r="C12" s="15" t="inlineStr">
        <is>
          <t>T25 / 5-bolt flange</t>
        </is>
      </c>
      <c r="D12" s="16" t="n">
        <v>1</v>
      </c>
      <c r="E12" s="17" t="n">
        <v>12</v>
      </c>
      <c r="F12" s="17">
        <f>D12*E12</f>
        <v/>
      </c>
      <c r="G12" s="18" t="inlineStr">
        <is>
          <t>BUY</t>
        </is>
      </c>
      <c r="H12" s="14" t="inlineStr">
        <is>
          <t>Hardware / Amazon</t>
        </is>
      </c>
      <c r="I12" s="19" t="inlineStr"/>
      <c r="J12" s="12" t="inlineStr"/>
      <c r="K12" s="21" t="inlineStr">
        <is>
          <t>EST</t>
        </is>
      </c>
      <c r="L12" s="15" t="inlineStr">
        <is>
          <t>New every time the turbo comes off</t>
        </is>
      </c>
    </row>
    <row r="13">
      <c r="A13" s="14" t="inlineStr"/>
      <c r="B13" s="14" t="inlineStr">
        <is>
          <t>Downpipe-to-turbine gasket</t>
        </is>
      </c>
      <c r="C13" s="15" t="inlineStr">
        <is>
          <t>T25 turbine outlet - confirm 5-bolt vs V-band</t>
        </is>
      </c>
      <c r="D13" s="16" t="n">
        <v>1</v>
      </c>
      <c r="E13" s="17" t="n">
        <v>12</v>
      </c>
      <c r="F13" s="17">
        <f>D13*E13</f>
        <v/>
      </c>
      <c r="G13" s="18" t="inlineStr">
        <is>
          <t>BUY</t>
        </is>
      </c>
      <c r="H13" s="14" t="inlineStr">
        <is>
          <t>Hardware / Amazon</t>
        </is>
      </c>
      <c r="I13" s="19" t="inlineStr"/>
      <c r="J13" s="12" t="inlineStr"/>
      <c r="K13" s="21" t="inlineStr">
        <is>
          <t>EST</t>
        </is>
      </c>
      <c r="L13" s="15" t="inlineStr">
        <is>
          <t>Match to your EFR turbine housing outlet</t>
        </is>
      </c>
    </row>
    <row r="14">
      <c r="A14" s="14" t="inlineStr"/>
      <c r="B14" s="14" t="inlineStr">
        <is>
          <t>Exhaust system gasket</t>
        </is>
      </c>
      <c r="C14" s="15" t="inlineStr">
        <is>
          <t>FM turbo NA exhaust system gasket</t>
        </is>
      </c>
      <c r="D14" s="16" t="n">
        <v>2</v>
      </c>
      <c r="E14" s="17" t="n">
        <v>7.59</v>
      </c>
      <c r="F14" s="17">
        <f>D14*E14</f>
        <v/>
      </c>
      <c r="G14" s="18" t="inlineStr">
        <is>
          <t>BUY</t>
        </is>
      </c>
      <c r="H14" s="14" t="inlineStr">
        <is>
          <t>Flyin' Miata</t>
        </is>
      </c>
      <c r="I14" s="19" t="inlineStr"/>
      <c r="J14" s="12" t="inlineStr"/>
      <c r="K14" s="20" t="inlineStr">
        <is>
          <t>LIVE</t>
        </is>
      </c>
      <c r="L14" s="15" t="inlineStr">
        <is>
          <t>FM exhaust-gasket-turbo-na. One per joint</t>
        </is>
      </c>
    </row>
    <row r="15">
      <c r="A15" s="14" t="inlineStr"/>
      <c r="B15" s="14" t="inlineStr">
        <is>
          <t>Oil drain flange gasket</t>
        </is>
      </c>
      <c r="C15" s="15" t="inlineStr">
        <is>
          <t>Turbo oil return flange</t>
        </is>
      </c>
      <c r="D15" s="16" t="n">
        <v>1</v>
      </c>
      <c r="E15" s="17" t="n">
        <v>8</v>
      </c>
      <c r="F15" s="17">
        <f>D15*E15</f>
        <v/>
      </c>
      <c r="G15" s="18" t="inlineStr">
        <is>
          <t>BUY</t>
        </is>
      </c>
      <c r="H15" s="14" t="inlineStr">
        <is>
          <t>Hardware / Amazon</t>
        </is>
      </c>
      <c r="I15" s="19" t="inlineStr"/>
      <c r="J15" s="12" t="inlineStr"/>
      <c r="K15" s="21" t="inlineStr">
        <is>
          <t>EST</t>
        </is>
      </c>
      <c r="L15" s="15" t="inlineStr">
        <is>
          <t>Cheap insurance against a weep</t>
        </is>
      </c>
    </row>
    <row r="16">
      <c r="A16" s="14" t="inlineStr"/>
      <c r="B16" s="14" t="inlineStr">
        <is>
          <t>Copper crush washers</t>
        </is>
      </c>
      <c r="C16" s="15" t="inlineStr">
        <is>
          <t>Oil feed banjo, 10mm / 12mm</t>
        </is>
      </c>
      <c r="D16" s="16" t="n">
        <v>4</v>
      </c>
      <c r="E16" s="17" t="n">
        <v>3</v>
      </c>
      <c r="F16" s="17">
        <f>D16*E16</f>
        <v/>
      </c>
      <c r="G16" s="18" t="inlineStr">
        <is>
          <t>BUY</t>
        </is>
      </c>
      <c r="H16" s="14" t="inlineStr">
        <is>
          <t>Hardware / Amazon</t>
        </is>
      </c>
      <c r="I16" s="19" t="inlineStr"/>
      <c r="J16" s="12" t="inlineStr"/>
      <c r="K16" s="21" t="inlineStr">
        <is>
          <t>EST</t>
        </is>
      </c>
      <c r="L16" s="15" t="inlineStr">
        <is>
          <t>Never reuse crush washers</t>
        </is>
      </c>
    </row>
    <row r="17">
      <c r="A17" s="14" t="inlineStr"/>
      <c r="B17" s="14" t="inlineStr">
        <is>
          <t>Aluminium crush washer</t>
        </is>
      </c>
      <c r="C17" s="15" t="inlineStr">
        <is>
          <t>14mm, oil drain plug</t>
        </is>
      </c>
      <c r="D17" s="16" t="n">
        <v>2</v>
      </c>
      <c r="E17" s="17" t="n">
        <v>0.6899999999999999</v>
      </c>
      <c r="F17" s="17">
        <f>D17*E17</f>
        <v/>
      </c>
      <c r="G17" s="18" t="inlineStr">
        <is>
          <t>BUY</t>
        </is>
      </c>
      <c r="H17" s="14" t="inlineStr">
        <is>
          <t>Flyin' Miata</t>
        </is>
      </c>
      <c r="I17" s="19" t="inlineStr">
        <is>
          <t>22-30 lb-ft</t>
        </is>
      </c>
      <c r="J17" s="12" t="inlineStr"/>
      <c r="K17" s="20" t="inlineStr">
        <is>
          <t>LIVE</t>
        </is>
      </c>
      <c r="L17" s="15" t="inlineStr">
        <is>
          <t>FM nb-drain-plug-washer</t>
        </is>
      </c>
    </row>
    <row r="18">
      <c r="A18" s="5" t="inlineStr">
        <is>
          <t>FASTENERS</t>
        </is>
      </c>
      <c r="B18" s="6" t="inlineStr">
        <is>
          <t>Manifold studs</t>
        </is>
      </c>
      <c r="C18" s="7" t="inlineStr">
        <is>
          <t>FM Inconel, head-to-manifold</t>
        </is>
      </c>
      <c r="D18" s="8" t="n">
        <v>1</v>
      </c>
      <c r="E18" s="9" t="n">
        <v>0</v>
      </c>
      <c r="F18" s="9">
        <f>D18*E18</f>
        <v/>
      </c>
      <c r="G18" s="22" t="inlineStr">
        <is>
          <t>HAVE</t>
        </is>
      </c>
      <c r="H18" s="6" t="inlineStr">
        <is>
          <t>Already owned</t>
        </is>
      </c>
      <c r="I18" s="11" t="inlineStr"/>
      <c r="J18" s="12" t="inlineStr"/>
      <c r="K18" s="23" t="inlineStr">
        <is>
          <t>-</t>
        </is>
      </c>
      <c r="L18" s="7" t="inlineStr">
        <is>
          <t>You already have these - right call, they survive the heat cycles</t>
        </is>
      </c>
    </row>
    <row r="19">
      <c r="A19" s="14" t="inlineStr"/>
      <c r="B19" s="14" t="inlineStr">
        <is>
          <t>Manifold nuts</t>
        </is>
      </c>
      <c r="C19" s="15" t="inlineStr">
        <is>
          <t>M8 copper-plated / Inconel exhaust nuts</t>
        </is>
      </c>
      <c r="D19" s="16" t="n">
        <v>8</v>
      </c>
      <c r="E19" s="17" t="n">
        <v>2</v>
      </c>
      <c r="F19" s="17">
        <f>D19*E19</f>
        <v/>
      </c>
      <c r="G19" s="18" t="inlineStr">
        <is>
          <t>BUY</t>
        </is>
      </c>
      <c r="H19" s="14" t="inlineStr">
        <is>
          <t>Hardware / Amazon</t>
        </is>
      </c>
      <c r="I19" s="19" t="inlineStr">
        <is>
          <t>21-28 lb-ft</t>
        </is>
      </c>
      <c r="J19" s="12" t="inlineStr"/>
      <c r="K19" s="21" t="inlineStr">
        <is>
          <t>EST</t>
        </is>
      </c>
      <c r="L19" s="15" t="inlineStr">
        <is>
          <t>Nuts are NOT reusable once heat-cycled</t>
        </is>
      </c>
    </row>
    <row r="20">
      <c r="A20" s="14" t="inlineStr"/>
      <c r="B20" s="14" t="inlineStr">
        <is>
          <t>Turbo-to-manifold studs + nuts</t>
        </is>
      </c>
      <c r="C20" s="15" t="inlineStr">
        <is>
          <t>M8 Inconel + Stage-8 locking</t>
        </is>
      </c>
      <c r="D20" s="16" t="n">
        <v>1</v>
      </c>
      <c r="E20" s="17" t="n">
        <v>28</v>
      </c>
      <c r="F20" s="17">
        <f>D20*E20</f>
        <v/>
      </c>
      <c r="G20" s="18" t="inlineStr">
        <is>
          <t>BUY</t>
        </is>
      </c>
      <c r="H20" s="14" t="inlineStr">
        <is>
          <t>Hardware / Amazon</t>
        </is>
      </c>
      <c r="I20" s="19" t="inlineStr">
        <is>
          <t>~24 lb-ft</t>
        </is>
      </c>
      <c r="J20" s="12" t="inlineStr"/>
      <c r="K20" s="21" t="inlineStr">
        <is>
          <t>EST</t>
        </is>
      </c>
      <c r="L20" s="15" t="inlineStr">
        <is>
          <t>Stage-8 stops the classic turbo-flange back-off</t>
        </is>
      </c>
    </row>
    <row r="21">
      <c r="A21" s="14" t="inlineStr"/>
      <c r="B21" s="14" t="inlineStr">
        <is>
          <t>Downpipe bolts + nuts</t>
        </is>
      </c>
      <c r="C21" s="15" t="inlineStr">
        <is>
          <t>M10 stainless + split washers</t>
        </is>
      </c>
      <c r="D21" s="16" t="n">
        <v>4</v>
      </c>
      <c r="E21" s="17" t="n">
        <v>3</v>
      </c>
      <c r="F21" s="17">
        <f>D21*E21</f>
        <v/>
      </c>
      <c r="G21" s="18" t="inlineStr">
        <is>
          <t>BUY</t>
        </is>
      </c>
      <c r="H21" s="14" t="inlineStr">
        <is>
          <t>Hardware / Amazon</t>
        </is>
      </c>
      <c r="I21" s="19" t="inlineStr">
        <is>
          <t>28-38 lb-ft</t>
        </is>
      </c>
      <c r="J21" s="12" t="inlineStr"/>
      <c r="K21" s="21" t="inlineStr">
        <is>
          <t>EST</t>
        </is>
      </c>
      <c r="L21" s="15" t="inlineStr"/>
    </row>
    <row r="22">
      <c r="A22" s="14" t="inlineStr"/>
      <c r="B22" s="14" t="inlineStr">
        <is>
          <t>Oil drain flange bolts</t>
        </is>
      </c>
      <c r="C22" s="15" t="inlineStr">
        <is>
          <t>M6 / M8 socket cap</t>
        </is>
      </c>
      <c r="D22" s="16" t="n">
        <v>2</v>
      </c>
      <c r="E22" s="17" t="n">
        <v>2</v>
      </c>
      <c r="F22" s="17">
        <f>D22*E22</f>
        <v/>
      </c>
      <c r="G22" s="18" t="inlineStr">
        <is>
          <t>BUY</t>
        </is>
      </c>
      <c r="H22" s="14" t="inlineStr">
        <is>
          <t>Hardware / Amazon</t>
        </is>
      </c>
      <c r="I22" s="19" t="inlineStr">
        <is>
          <t>7-9 lb-ft (M6)</t>
        </is>
      </c>
      <c r="J22" s="12" t="inlineStr"/>
      <c r="K22" s="21" t="inlineStr">
        <is>
          <t>EST</t>
        </is>
      </c>
      <c r="L22" s="15" t="inlineStr">
        <is>
          <t>Per the turbo drain flange</t>
        </is>
      </c>
    </row>
    <row r="23">
      <c r="A23" s="14" t="inlineStr"/>
      <c r="B23" s="14" t="inlineStr">
        <is>
          <t>Exhaust hangers</t>
        </is>
      </c>
      <c r="C23" s="15" t="inlineStr">
        <is>
          <t>Polyurethane, NA chassis</t>
        </is>
      </c>
      <c r="D23" s="16" t="n">
        <v>2</v>
      </c>
      <c r="E23" s="17" t="n">
        <v>12.99</v>
      </c>
      <c r="F23" s="17">
        <f>D23*E23</f>
        <v/>
      </c>
      <c r="G23" s="18" t="inlineStr">
        <is>
          <t>BUY</t>
        </is>
      </c>
      <c r="H23" s="14" t="inlineStr">
        <is>
          <t>Flyin' Miata</t>
        </is>
      </c>
      <c r="I23" s="19" t="inlineStr"/>
      <c r="J23" s="12" t="inlineStr"/>
      <c r="K23" s="20" t="inlineStr">
        <is>
          <t>LIVE</t>
        </is>
      </c>
      <c r="L23" s="15" t="inlineStr">
        <is>
          <t>FM polyurethane-exhaust-hanger-na-chassis</t>
        </is>
      </c>
    </row>
    <row r="24">
      <c r="A24" s="14" t="inlineStr"/>
      <c r="B24" s="14" t="inlineStr">
        <is>
          <t>Nickel anti-seize</t>
        </is>
      </c>
      <c r="C24" s="15" t="inlineStr">
        <is>
          <t>High-temp, every exhaust thread</t>
        </is>
      </c>
      <c r="D24" s="16" t="n">
        <v>1</v>
      </c>
      <c r="E24" s="17" t="n">
        <v>12</v>
      </c>
      <c r="F24" s="17">
        <f>D24*E24</f>
        <v/>
      </c>
      <c r="G24" s="18" t="inlineStr">
        <is>
          <t>BUY</t>
        </is>
      </c>
      <c r="H24" s="14" t="inlineStr">
        <is>
          <t>Auto parts store</t>
        </is>
      </c>
      <c r="I24" s="19" t="inlineStr"/>
      <c r="J24" s="12" t="inlineStr"/>
      <c r="K24" s="21" t="inlineStr">
        <is>
          <t>EST</t>
        </is>
      </c>
      <c r="L24" s="15" t="inlineStr">
        <is>
          <t>Do not skip - this is what makes the NEXT job possible</t>
        </is>
      </c>
    </row>
    <row r="25">
      <c r="A25" s="14" t="inlineStr"/>
      <c r="B25" s="14" t="inlineStr">
        <is>
          <t>Thread sealant / PTFE tape</t>
        </is>
      </c>
      <c r="C25" s="15" t="inlineStr">
        <is>
          <t>NPT oil + coolant fittings</t>
        </is>
      </c>
      <c r="D25" s="16" t="n">
        <v>1</v>
      </c>
      <c r="E25" s="17" t="n">
        <v>8</v>
      </c>
      <c r="F25" s="17">
        <f>D25*E25</f>
        <v/>
      </c>
      <c r="G25" s="18" t="inlineStr">
        <is>
          <t>BUY</t>
        </is>
      </c>
      <c r="H25" s="14" t="inlineStr">
        <is>
          <t>Auto parts store</t>
        </is>
      </c>
      <c r="I25" s="19" t="inlineStr"/>
      <c r="J25" s="12" t="inlineStr"/>
      <c r="K25" s="21" t="inlineStr">
        <is>
          <t>EST</t>
        </is>
      </c>
      <c r="L25" s="15" t="inlineStr">
        <is>
          <t>PTFE paste preferred on oil</t>
        </is>
      </c>
    </row>
    <row r="26">
      <c r="A26" s="5" t="inlineStr">
        <is>
          <t>OIL SYSTEM</t>
        </is>
      </c>
      <c r="B26" s="6" t="inlineStr">
        <is>
          <t>Oil feed line kit</t>
        </is>
      </c>
      <c r="C26" s="7" t="inlineStr">
        <is>
          <t>FM bag 4B (96-05). 94-95 block uses bag 4A @ $34.99</t>
        </is>
      </c>
      <c r="D26" s="8" t="n">
        <v>1</v>
      </c>
      <c r="E26" s="9" t="n">
        <v>74.98999999999999</v>
      </c>
      <c r="F26" s="9">
        <f>D26*E26</f>
        <v/>
      </c>
      <c r="G26" s="10" t="inlineStr">
        <is>
          <t>BUY</t>
        </is>
      </c>
      <c r="H26" s="6" t="inlineStr">
        <is>
          <t>Flyin' Miata</t>
        </is>
      </c>
      <c r="I26" s="11" t="inlineStr"/>
      <c r="J26" s="12" t="inlineStr"/>
      <c r="K26" s="13" t="inlineStr">
        <is>
          <t>LIVE</t>
        </is>
      </c>
      <c r="L26" s="7" t="inlineStr">
        <is>
          <t>CONFIRM YOUR BLOCK YEAR - priced at the dearer 4B to be safe</t>
        </is>
      </c>
    </row>
    <row r="27">
      <c r="A27" s="14" t="inlineStr"/>
      <c r="B27" s="14" t="inlineStr">
        <is>
          <t>Oil feed restrictor</t>
        </is>
      </c>
      <c r="C27" s="15" t="inlineStr">
        <is>
          <t>Per BorgWarner EFR spec (ball-bearing turbo)</t>
        </is>
      </c>
      <c r="D27" s="16" t="n">
        <v>1</v>
      </c>
      <c r="E27" s="17" t="n">
        <v>20</v>
      </c>
      <c r="F27" s="17">
        <f>D27*E27</f>
        <v/>
      </c>
      <c r="G27" s="18" t="inlineStr">
        <is>
          <t>BUY</t>
        </is>
      </c>
      <c r="H27" s="14" t="inlineStr">
        <is>
          <t>Hardware / Amazon</t>
        </is>
      </c>
      <c r="I27" s="19" t="inlineStr"/>
      <c r="J27" s="12" t="inlineStr"/>
      <c r="K27" s="21" t="inlineStr">
        <is>
          <t>EST</t>
        </is>
      </c>
      <c r="L27" s="15" t="inlineStr">
        <is>
          <t>MANDATORY on a BB turbo or it pushes oil past the seals</t>
        </is>
      </c>
    </row>
    <row r="28">
      <c r="A28" s="14" t="inlineStr"/>
      <c r="B28" s="14" t="inlineStr">
        <is>
          <t>Oil drain line</t>
        </is>
      </c>
      <c r="C28" s="15" t="inlineStr">
        <is>
          <t>High-temp rubber, FM bag 5A</t>
        </is>
      </c>
      <c r="D28" s="16" t="n">
        <v>1</v>
      </c>
      <c r="E28" s="17" t="n">
        <v>69.98999999999999</v>
      </c>
      <c r="F28" s="17">
        <f>D28*E28</f>
        <v/>
      </c>
      <c r="G28" s="18" t="inlineStr">
        <is>
          <t>BUY</t>
        </is>
      </c>
      <c r="H28" s="14" t="inlineStr">
        <is>
          <t>Flyin' Miata</t>
        </is>
      </c>
      <c r="I28" s="19" t="inlineStr"/>
      <c r="J28" s="12" t="inlineStr"/>
      <c r="K28" s="20" t="inlineStr">
        <is>
          <t>LIVE</t>
        </is>
      </c>
      <c r="L28" s="15" t="inlineStr">
        <is>
          <t>Must fall continuously - no loops or kinks</t>
        </is>
      </c>
    </row>
    <row r="29">
      <c r="A29" s="14" t="inlineStr"/>
      <c r="B29" s="14" t="inlineStr">
        <is>
          <t>Oil feed banjo / -3AN fittings</t>
        </is>
      </c>
      <c r="C29" s="15" t="inlineStr">
        <is>
          <t>To suit the EFR feed port</t>
        </is>
      </c>
      <c r="D29" s="16" t="n">
        <v>1</v>
      </c>
      <c r="E29" s="17" t="n">
        <v>25</v>
      </c>
      <c r="F29" s="17">
        <f>D29*E29</f>
        <v/>
      </c>
      <c r="G29" s="18" t="inlineStr">
        <is>
          <t>BUY</t>
        </is>
      </c>
      <c r="H29" s="14" t="inlineStr">
        <is>
          <t>Hardware / Amazon</t>
        </is>
      </c>
      <c r="I29" s="19" t="inlineStr">
        <is>
          <t>14-18 lb-ft</t>
        </is>
      </c>
      <c r="J29" s="12" t="inlineStr"/>
      <c r="K29" s="21" t="inlineStr">
        <is>
          <t>EST</t>
        </is>
      </c>
      <c r="L29" s="15" t="inlineStr">
        <is>
          <t>Check EFR port thread before ordering</t>
        </is>
      </c>
    </row>
    <row r="30">
      <c r="A30" s="14" t="inlineStr"/>
      <c r="B30" s="14" t="inlineStr">
        <is>
          <t>Oil drain hose clamps</t>
        </is>
      </c>
      <c r="C30" s="15" t="inlineStr">
        <is>
          <t>Worm-drive, to suit drain hose</t>
        </is>
      </c>
      <c r="D30" s="16" t="n">
        <v>2</v>
      </c>
      <c r="E30" s="17" t="n">
        <v>3</v>
      </c>
      <c r="F30" s="17">
        <f>D30*E30</f>
        <v/>
      </c>
      <c r="G30" s="18" t="inlineStr">
        <is>
          <t>BUY</t>
        </is>
      </c>
      <c r="H30" s="14" t="inlineStr">
        <is>
          <t>Hardware / Amazon</t>
        </is>
      </c>
      <c r="I30" s="19" t="inlineStr"/>
      <c r="J30" s="12" t="inlineStr"/>
      <c r="K30" s="21" t="inlineStr">
        <is>
          <t>EST</t>
        </is>
      </c>
      <c r="L30" s="15" t="inlineStr"/>
    </row>
    <row r="31">
      <c r="A31" s="5" t="inlineStr">
        <is>
          <t>COOLANT</t>
        </is>
      </c>
      <c r="B31" s="6" t="inlineStr">
        <is>
          <t>Turbo coolant line kit</t>
        </is>
      </c>
      <c r="C31" s="7" t="inlineStr">
        <is>
          <t>FM turbo connection kit (coolant reroute)</t>
        </is>
      </c>
      <c r="D31" s="8" t="n">
        <v>1</v>
      </c>
      <c r="E31" s="9" t="n">
        <v>87.98999999999999</v>
      </c>
      <c r="F31" s="9">
        <f>D31*E31</f>
        <v/>
      </c>
      <c r="G31" s="10" t="inlineStr">
        <is>
          <t>BUY</t>
        </is>
      </c>
      <c r="H31" s="6" t="inlineStr">
        <is>
          <t>Flyin' Miata</t>
        </is>
      </c>
      <c r="I31" s="11" t="inlineStr"/>
      <c r="J31" s="12" t="inlineStr"/>
      <c r="K31" s="13" t="inlineStr">
        <is>
          <t>LIVE</t>
        </is>
      </c>
      <c r="L31" s="7" t="inlineStr">
        <is>
          <t>FM hot-turbo. The EFR is water-cooled - not optional</t>
        </is>
      </c>
    </row>
    <row r="32">
      <c r="A32" s="14" t="inlineStr"/>
      <c r="B32" s="14" t="inlineStr">
        <is>
          <t>Silicone coolant hose</t>
        </is>
      </c>
      <c r="C32" s="15" t="inlineStr">
        <is>
          <t>5/16in, approx 3 ft</t>
        </is>
      </c>
      <c r="D32" s="16" t="n">
        <v>1</v>
      </c>
      <c r="E32" s="17" t="n">
        <v>18</v>
      </c>
      <c r="F32" s="17">
        <f>D32*E32</f>
        <v/>
      </c>
      <c r="G32" s="18" t="inlineStr">
        <is>
          <t>BUY</t>
        </is>
      </c>
      <c r="H32" s="14" t="inlineStr">
        <is>
          <t>Hardware / Amazon</t>
        </is>
      </c>
      <c r="I32" s="19" t="inlineStr"/>
      <c r="J32" s="12" t="inlineStr"/>
      <c r="K32" s="21" t="inlineStr">
        <is>
          <t>EST</t>
        </is>
      </c>
      <c r="L32" s="15" t="inlineStr">
        <is>
          <t>High-temp silicone only</t>
        </is>
      </c>
    </row>
    <row r="33">
      <c r="A33" s="14" t="inlineStr"/>
      <c r="B33" s="14" t="inlineStr">
        <is>
          <t>Coolant hose clamps</t>
        </is>
      </c>
      <c r="C33" s="15" t="inlineStr">
        <is>
          <t>Worm / spring clamps</t>
        </is>
      </c>
      <c r="D33" s="16" t="n">
        <v>6</v>
      </c>
      <c r="E33" s="17" t="n">
        <v>2</v>
      </c>
      <c r="F33" s="17">
        <f>D33*E33</f>
        <v/>
      </c>
      <c r="G33" s="18" t="inlineStr">
        <is>
          <t>BUY</t>
        </is>
      </c>
      <c r="H33" s="14" t="inlineStr">
        <is>
          <t>Hardware / Amazon</t>
        </is>
      </c>
      <c r="I33" s="19" t="inlineStr"/>
      <c r="J33" s="12" t="inlineStr"/>
      <c r="K33" s="21" t="inlineStr">
        <is>
          <t>EST</t>
        </is>
      </c>
      <c r="L33" s="15" t="inlineStr"/>
    </row>
    <row r="34">
      <c r="A34" s="14" t="inlineStr"/>
      <c r="B34" s="14" t="inlineStr">
        <is>
          <t>Coolant</t>
        </is>
      </c>
      <c r="C34" s="15" t="inlineStr">
        <is>
          <t>50/50 or concentrate + distilled, approx 1 gal</t>
        </is>
      </c>
      <c r="D34" s="16" t="n">
        <v>1</v>
      </c>
      <c r="E34" s="17" t="n">
        <v>25</v>
      </c>
      <c r="F34" s="17">
        <f>D34*E34</f>
        <v/>
      </c>
      <c r="G34" s="18" t="inlineStr">
        <is>
          <t>BUY</t>
        </is>
      </c>
      <c r="H34" s="14" t="inlineStr">
        <is>
          <t>Auto parts store</t>
        </is>
      </c>
      <c r="I34" s="19" t="inlineStr"/>
      <c r="J34" s="12" t="inlineStr"/>
      <c r="K34" s="21" t="inlineStr">
        <is>
          <t>EST</t>
        </is>
      </c>
      <c r="L34" s="15" t="inlineStr">
        <is>
          <t>System gets drained to fit the coolant lines</t>
        </is>
      </c>
    </row>
    <row r="35">
      <c r="A35" s="5" t="inlineStr">
        <is>
          <t>BOOST CONTROL</t>
        </is>
      </c>
      <c r="B35" s="6" t="inlineStr">
        <is>
          <t>Boost control solenoid</t>
        </is>
      </c>
      <c r="C35" s="7" t="inlineStr">
        <is>
          <t>MAC 3-port, ECU-driven</t>
        </is>
      </c>
      <c r="D35" s="8" t="n">
        <v>1</v>
      </c>
      <c r="E35" s="9" t="n">
        <v>60</v>
      </c>
      <c r="F35" s="9">
        <f>D35*E35</f>
        <v/>
      </c>
      <c r="G35" s="10" t="inlineStr">
        <is>
          <t>BUY</t>
        </is>
      </c>
      <c r="H35" s="6" t="inlineStr">
        <is>
          <t>Hardware / Amazon</t>
        </is>
      </c>
      <c r="I35" s="11" t="inlineStr"/>
      <c r="J35" s="12" t="inlineStr"/>
      <c r="K35" s="24" t="inlineStr">
        <is>
          <t>EST</t>
        </is>
      </c>
      <c r="L35" s="7" t="inlineStr">
        <is>
          <t>Start low, ramp to 350 once the tune is clean</t>
        </is>
      </c>
    </row>
    <row r="36">
      <c r="A36" s="14" t="inlineStr"/>
      <c r="B36" s="14" t="inlineStr">
        <is>
          <t>Vacuum / boost line</t>
        </is>
      </c>
      <c r="C36" s="15" t="inlineStr">
        <is>
          <t>4mm silicone, approx 10 ft</t>
        </is>
      </c>
      <c r="D36" s="16" t="n">
        <v>1</v>
      </c>
      <c r="E36" s="17" t="n">
        <v>12</v>
      </c>
      <c r="F36" s="17">
        <f>D36*E36</f>
        <v/>
      </c>
      <c r="G36" s="18" t="inlineStr">
        <is>
          <t>BUY</t>
        </is>
      </c>
      <c r="H36" s="14" t="inlineStr">
        <is>
          <t>Hardware / Amazon</t>
        </is>
      </c>
      <c r="I36" s="19" t="inlineStr"/>
      <c r="J36" s="12" t="inlineStr"/>
      <c r="K36" s="21" t="inlineStr">
        <is>
          <t>EST</t>
        </is>
      </c>
      <c r="L36" s="15" t="inlineStr">
        <is>
          <t>Route away from the hot side</t>
        </is>
      </c>
    </row>
    <row r="37">
      <c r="A37" s="14" t="inlineStr"/>
      <c r="B37" s="14" t="inlineStr">
        <is>
          <t>Line clamps / zip ties</t>
        </is>
      </c>
      <c r="C37" s="15" t="inlineStr">
        <is>
          <t>Assorted</t>
        </is>
      </c>
      <c r="D37" s="16" t="n">
        <v>1</v>
      </c>
      <c r="E37" s="17" t="n">
        <v>8</v>
      </c>
      <c r="F37" s="17">
        <f>D37*E37</f>
        <v/>
      </c>
      <c r="G37" s="18" t="inlineStr">
        <is>
          <t>BUY</t>
        </is>
      </c>
      <c r="H37" s="14" t="inlineStr">
        <is>
          <t>Hardware / Amazon</t>
        </is>
      </c>
      <c r="I37" s="19" t="inlineStr"/>
      <c r="J37" s="12" t="inlineStr"/>
      <c r="K37" s="21" t="inlineStr">
        <is>
          <t>EST</t>
        </is>
      </c>
      <c r="L37" s="15" t="inlineStr"/>
    </row>
    <row r="38">
      <c r="A38" s="14" t="inlineStr"/>
      <c r="B38" s="14" t="inlineStr">
        <is>
          <t>Wastegate actuator</t>
        </is>
      </c>
      <c r="C38" s="15" t="inlineStr">
        <is>
          <t>Internal - supplied with the EFR</t>
        </is>
      </c>
      <c r="D38" s="16" t="n">
        <v>1</v>
      </c>
      <c r="E38" s="17" t="n">
        <v>0</v>
      </c>
      <c r="F38" s="17">
        <f>D38*E38</f>
        <v/>
      </c>
      <c r="G38" s="18" t="inlineStr">
        <is>
          <t>BUY</t>
        </is>
      </c>
      <c r="H38" s="14" t="inlineStr">
        <is>
          <t>Included w/ turbo</t>
        </is>
      </c>
      <c r="I38" s="19" t="inlineStr"/>
      <c r="J38" s="12" t="inlineStr"/>
      <c r="K38" s="25" t="inlineStr">
        <is>
          <t>-</t>
        </is>
      </c>
      <c r="L38" s="15" t="inlineStr">
        <is>
          <t>Included with the turbo. $0 line, listed for completeness</t>
        </is>
      </c>
    </row>
    <row r="39">
      <c r="A39" s="5" t="inlineStr">
        <is>
          <t>CHARGE SIDE</t>
        </is>
      </c>
      <c r="B39" s="6" t="inlineStr">
        <is>
          <t>Intercooler</t>
        </is>
      </c>
      <c r="C39" s="7" t="inlineStr">
        <is>
          <t>FM updated front-mount</t>
        </is>
      </c>
      <c r="D39" s="8" t="n">
        <v>1</v>
      </c>
      <c r="E39" s="9" t="n">
        <v>0</v>
      </c>
      <c r="F39" s="9">
        <f>D39*E39</f>
        <v/>
      </c>
      <c r="G39" s="22" t="inlineStr">
        <is>
          <t>HAVE</t>
        </is>
      </c>
      <c r="H39" s="6" t="inlineStr">
        <is>
          <t>Already owned</t>
        </is>
      </c>
      <c r="I39" s="11" t="inlineStr"/>
      <c r="J39" s="12" t="inlineStr"/>
      <c r="K39" s="23" t="inlineStr">
        <is>
          <t>-</t>
        </is>
      </c>
      <c r="L39" s="7" t="inlineStr">
        <is>
          <t>Already sized past 350hp - never was the bottleneck</t>
        </is>
      </c>
    </row>
    <row r="40">
      <c r="A40" s="14" t="inlineStr"/>
      <c r="B40" s="14" t="inlineStr">
        <is>
          <t>Charge piping</t>
        </is>
      </c>
      <c r="C40" s="15" t="inlineStr">
        <is>
          <t>Existing FM kit piping</t>
        </is>
      </c>
      <c r="D40" s="16" t="n">
        <v>1</v>
      </c>
      <c r="E40" s="17" t="n">
        <v>0</v>
      </c>
      <c r="F40" s="17">
        <f>D40*E40</f>
        <v/>
      </c>
      <c r="G40" s="26" t="inlineStr">
        <is>
          <t>REUSE</t>
        </is>
      </c>
      <c r="H40" s="14" t="inlineStr">
        <is>
          <t>Already owned</t>
        </is>
      </c>
      <c r="I40" s="19" t="inlineStr"/>
      <c r="J40" s="12" t="inlineStr"/>
      <c r="K40" s="25" t="inlineStr">
        <is>
          <t>-</t>
        </is>
      </c>
      <c r="L40" s="15" t="inlineStr">
        <is>
          <t>Re-fit to the new turbo outlet</t>
        </is>
      </c>
    </row>
    <row r="41">
      <c r="A41" s="14" t="inlineStr"/>
      <c r="B41" s="14" t="inlineStr">
        <is>
          <t>Blow-off valve</t>
        </is>
      </c>
      <c r="C41" s="15" t="inlineStr">
        <is>
          <t>Existing FM kit BOV</t>
        </is>
      </c>
      <c r="D41" s="16" t="n">
        <v>1</v>
      </c>
      <c r="E41" s="17" t="n">
        <v>0</v>
      </c>
      <c r="F41" s="17">
        <f>D41*E41</f>
        <v/>
      </c>
      <c r="G41" s="26" t="inlineStr">
        <is>
          <t>REUSE</t>
        </is>
      </c>
      <c r="H41" s="14" t="inlineStr">
        <is>
          <t>Already owned</t>
        </is>
      </c>
      <c r="I41" s="19" t="inlineStr"/>
      <c r="J41" s="12" t="inlineStr"/>
      <c r="K41" s="25" t="inlineStr">
        <is>
          <t>-</t>
        </is>
      </c>
      <c r="L41" s="15" t="inlineStr"/>
    </row>
    <row r="42">
      <c r="A42" s="14" t="inlineStr"/>
      <c r="B42" s="14" t="inlineStr">
        <is>
          <t>Silicone couplers</t>
        </is>
      </c>
      <c r="C42" s="15" t="inlineStr">
        <is>
          <t>Adapt EFR compressor outlet to the FM piping</t>
        </is>
      </c>
      <c r="D42" s="16" t="n">
        <v>2</v>
      </c>
      <c r="E42" s="17" t="n">
        <v>15</v>
      </c>
      <c r="F42" s="17">
        <f>D42*E42</f>
        <v/>
      </c>
      <c r="G42" s="18" t="inlineStr">
        <is>
          <t>BUY</t>
        </is>
      </c>
      <c r="H42" s="14" t="inlineStr">
        <is>
          <t>Hardware / Amazon</t>
        </is>
      </c>
      <c r="I42" s="19" t="inlineStr"/>
      <c r="J42" s="12" t="inlineStr"/>
      <c r="K42" s="21" t="inlineStr">
        <is>
          <t>EST</t>
        </is>
      </c>
      <c r="L42" s="15" t="inlineStr">
        <is>
          <t>EFR outlet may differ from the 2554 - measure first</t>
        </is>
      </c>
    </row>
    <row r="43">
      <c r="A43" s="14" t="inlineStr"/>
      <c r="B43" s="14" t="inlineStr">
        <is>
          <t>T-bolt clamps</t>
        </is>
      </c>
      <c r="C43" s="15" t="inlineStr">
        <is>
          <t>Stainless, for the new couplers</t>
        </is>
      </c>
      <c r="D43" s="16" t="n">
        <v>4</v>
      </c>
      <c r="E43" s="17" t="n">
        <v>7</v>
      </c>
      <c r="F43" s="17">
        <f>D43*E43</f>
        <v/>
      </c>
      <c r="G43" s="18" t="inlineStr">
        <is>
          <t>BUY</t>
        </is>
      </c>
      <c r="H43" s="14" t="inlineStr">
        <is>
          <t>Hardware / Amazon</t>
        </is>
      </c>
      <c r="I43" s="19" t="inlineStr">
        <is>
          <t>45-55 in-lb</t>
        </is>
      </c>
      <c r="J43" s="12" t="inlineStr"/>
      <c r="K43" s="21" t="inlineStr">
        <is>
          <t>EST</t>
        </is>
      </c>
      <c r="L43" s="15" t="inlineStr">
        <is>
          <t>Worm clamps blow off under boost</t>
        </is>
      </c>
    </row>
    <row r="44">
      <c r="A44" s="5" t="inlineStr">
        <is>
          <t>HEAT MGMT</t>
        </is>
      </c>
      <c r="B44" s="6" t="inlineStr">
        <is>
          <t>Turbo heat shield</t>
        </is>
      </c>
      <c r="C44" s="7" t="inlineStr">
        <is>
          <t>FM, NA chassis</t>
        </is>
      </c>
      <c r="D44" s="8" t="n">
        <v>1</v>
      </c>
      <c r="E44" s="9" t="n">
        <v>119</v>
      </c>
      <c r="F44" s="9">
        <f>D44*E44</f>
        <v/>
      </c>
      <c r="G44" s="10" t="inlineStr">
        <is>
          <t>BUY</t>
        </is>
      </c>
      <c r="H44" s="6" t="inlineStr">
        <is>
          <t>Flyin' Miata</t>
        </is>
      </c>
      <c r="I44" s="11" t="inlineStr"/>
      <c r="J44" s="12" t="inlineStr"/>
      <c r="K44" s="13" t="inlineStr">
        <is>
          <t>LIVE</t>
        </is>
      </c>
      <c r="L44" s="7" t="inlineStr">
        <is>
          <t>FM turbo-heat-shield-for-na-chassis. Protects lines + hood</t>
        </is>
      </c>
    </row>
    <row r="45">
      <c r="A45" s="14" t="inlineStr"/>
      <c r="B45" s="14" t="inlineStr">
        <is>
          <t>Heat sleeve</t>
        </is>
      </c>
      <c r="C45" s="15" t="inlineStr">
        <is>
          <t>Oil + coolant lines near the turbo</t>
        </is>
      </c>
      <c r="D45" s="16" t="n">
        <v>1</v>
      </c>
      <c r="E45" s="17" t="n">
        <v>20</v>
      </c>
      <c r="F45" s="17">
        <f>D45*E45</f>
        <v/>
      </c>
      <c r="G45" s="18" t="inlineStr">
        <is>
          <t>BUY</t>
        </is>
      </c>
      <c r="H45" s="14" t="inlineStr">
        <is>
          <t>Hardware / Amazon</t>
        </is>
      </c>
      <c r="I45" s="19" t="inlineStr"/>
      <c r="J45" s="12" t="inlineStr"/>
      <c r="K45" s="21" t="inlineStr">
        <is>
          <t>EST</t>
        </is>
      </c>
      <c r="L45" s="15" t="inlineStr"/>
    </row>
    <row r="46">
      <c r="A46" s="14" t="inlineStr"/>
      <c r="B46" s="14" t="inlineStr">
        <is>
          <t>DEI titanium heat shield</t>
        </is>
      </c>
      <c r="C46" s="15" t="inlineStr">
        <is>
          <t>For tubing (optional)</t>
        </is>
      </c>
      <c r="D46" s="16" t="n">
        <v>1</v>
      </c>
      <c r="E46" s="17" t="n">
        <v>44.99</v>
      </c>
      <c r="F46" s="17">
        <f>D46*E46</f>
        <v/>
      </c>
      <c r="G46" s="18" t="inlineStr">
        <is>
          <t>BUY</t>
        </is>
      </c>
      <c r="H46" s="14" t="inlineStr">
        <is>
          <t>Flyin' Miata</t>
        </is>
      </c>
      <c r="I46" s="19" t="inlineStr"/>
      <c r="J46" s="12" t="inlineStr"/>
      <c r="K46" s="20" t="inlineStr">
        <is>
          <t>LIVE</t>
        </is>
      </c>
      <c r="L46" s="15" t="inlineStr">
        <is>
          <t>FM dei-titanium-heat-shield. Optional - helps underhood temps</t>
        </is>
      </c>
    </row>
    <row r="47">
      <c r="A47" s="5" t="inlineStr">
        <is>
          <t>FUEL</t>
        </is>
      </c>
      <c r="B47" s="6" t="inlineStr">
        <is>
          <t>Fuel pump</t>
        </is>
      </c>
      <c r="C47" s="7" t="inlineStr">
        <is>
          <t>Already fitted</t>
        </is>
      </c>
      <c r="D47" s="8" t="n">
        <v>1</v>
      </c>
      <c r="E47" s="9" t="n">
        <v>0</v>
      </c>
      <c r="F47" s="9">
        <f>D47*E47</f>
        <v/>
      </c>
      <c r="G47" s="22" t="inlineStr">
        <is>
          <t>HAVE</t>
        </is>
      </c>
      <c r="H47" s="6" t="inlineStr">
        <is>
          <t>Already owned</t>
        </is>
      </c>
      <c r="I47" s="11" t="inlineStr"/>
      <c r="J47" s="12" t="inlineStr"/>
      <c r="K47" s="23" t="inlineStr">
        <is>
          <t>-</t>
        </is>
      </c>
      <c r="L47" s="7" t="inlineStr">
        <is>
          <t>Verify 255+ lph actually flows for 350 on your fuel</t>
        </is>
      </c>
    </row>
    <row r="48">
      <c r="A48" s="14" t="inlineStr"/>
      <c r="B48" s="14" t="inlineStr">
        <is>
          <t>Injectors</t>
        </is>
      </c>
      <c r="C48" s="15" t="inlineStr">
        <is>
          <t>Already fitted</t>
        </is>
      </c>
      <c r="D48" s="16" t="n">
        <v>1</v>
      </c>
      <c r="E48" s="17" t="n">
        <v>0</v>
      </c>
      <c r="F48" s="17">
        <f>D48*E48</f>
        <v/>
      </c>
      <c r="G48" s="26" t="inlineStr">
        <is>
          <t>HAVE</t>
        </is>
      </c>
      <c r="H48" s="14" t="inlineStr">
        <is>
          <t>Already owned</t>
        </is>
      </c>
      <c r="I48" s="19" t="inlineStr"/>
      <c r="J48" s="12" t="inlineStr"/>
      <c r="K48" s="25" t="inlineStr">
        <is>
          <t>-</t>
        </is>
      </c>
      <c r="L48" s="15" t="inlineStr">
        <is>
          <t>Confirm approx 550-650cc before the dyno</t>
        </is>
      </c>
    </row>
    <row r="49">
      <c r="A49" s="5" t="inlineStr">
        <is>
          <t>DRIVETRAIN</t>
        </is>
      </c>
      <c r="B49" s="6" t="inlineStr">
        <is>
          <t>Clutch</t>
        </is>
      </c>
      <c r="C49" s="7" t="inlineStr">
        <is>
          <t>Uprated - already fitted</t>
        </is>
      </c>
      <c r="D49" s="8" t="n">
        <v>1</v>
      </c>
      <c r="E49" s="9" t="n">
        <v>0</v>
      </c>
      <c r="F49" s="9">
        <f>D49*E49</f>
        <v/>
      </c>
      <c r="G49" s="22" t="inlineStr">
        <is>
          <t>HAVE</t>
        </is>
      </c>
      <c r="H49" s="6" t="inlineStr">
        <is>
          <t>Already owned</t>
        </is>
      </c>
      <c r="I49" s="11" t="inlineStr"/>
      <c r="J49" s="12" t="inlineStr"/>
      <c r="K49" s="23" t="inlineStr">
        <is>
          <t>-</t>
        </is>
      </c>
      <c r="L49" s="7" t="inlineStr">
        <is>
          <t>Stock NA clutch gives up ~250 lb-ft; yours is sorted</t>
        </is>
      </c>
    </row>
    <row r="50">
      <c r="A50" s="5" t="inlineStr">
        <is>
          <t>TUNE / SENSORS</t>
        </is>
      </c>
      <c r="B50" s="6" t="inlineStr">
        <is>
          <t>Dyno tune</t>
        </is>
      </c>
      <c r="C50" s="7" t="inlineStr">
        <is>
          <t>Hydra / MegaSquirt recalibration</t>
        </is>
      </c>
      <c r="D50" s="8" t="n">
        <v>1</v>
      </c>
      <c r="E50" s="9" t="n">
        <v>650</v>
      </c>
      <c r="F50" s="9">
        <f>D50*E50</f>
        <v/>
      </c>
      <c r="G50" s="10" t="inlineStr">
        <is>
          <t>BUY</t>
        </is>
      </c>
      <c r="H50" s="6" t="inlineStr">
        <is>
          <t>Tuner (dyno)</t>
        </is>
      </c>
      <c r="I50" s="11" t="inlineStr"/>
      <c r="J50" s="12" t="inlineStr"/>
      <c r="K50" s="24" t="inlineStr">
        <is>
          <t>EST</t>
        </is>
      </c>
      <c r="L50" s="7" t="inlineStr">
        <is>
          <t>MANDATORY. Do NOT run 350hp on the old 2554 map</t>
        </is>
      </c>
    </row>
    <row r="51">
      <c r="A51" s="14" t="inlineStr"/>
      <c r="B51" s="14" t="inlineStr">
        <is>
          <t>Wideband O2 + controller</t>
        </is>
      </c>
      <c r="C51" s="15" t="inlineStr">
        <is>
          <t>AEM / Innovate, for tuning + monitoring</t>
        </is>
      </c>
      <c r="D51" s="16" t="n">
        <v>1</v>
      </c>
      <c r="E51" s="17" t="n">
        <v>200</v>
      </c>
      <c r="F51" s="17">
        <f>D51*E51</f>
        <v/>
      </c>
      <c r="G51" s="18" t="inlineStr">
        <is>
          <t>BUY</t>
        </is>
      </c>
      <c r="H51" s="14" t="inlineStr">
        <is>
          <t>Hardware / Amazon</t>
        </is>
      </c>
      <c r="I51" s="19" t="inlineStr">
        <is>
          <t>30-35 lb-ft</t>
        </is>
      </c>
      <c r="J51" s="12" t="inlineStr"/>
      <c r="K51" s="21" t="inlineStr">
        <is>
          <t>EST</t>
        </is>
      </c>
      <c r="L51" s="15" t="inlineStr">
        <is>
          <t>Skip only if you already run a wideband</t>
        </is>
      </c>
    </row>
    <row r="52">
      <c r="A52" s="14" t="inlineStr"/>
      <c r="B52" s="14" t="inlineStr">
        <is>
          <t>O2 bung + plug</t>
        </is>
      </c>
      <c r="C52" s="15" t="inlineStr">
        <is>
          <t>Weld-in, downpipe</t>
        </is>
      </c>
      <c r="D52" s="16" t="n">
        <v>1</v>
      </c>
      <c r="E52" s="17" t="n">
        <v>15</v>
      </c>
      <c r="F52" s="17">
        <f>D52*E52</f>
        <v/>
      </c>
      <c r="G52" s="18" t="inlineStr">
        <is>
          <t>BUY</t>
        </is>
      </c>
      <c r="H52" s="14" t="inlineStr">
        <is>
          <t>Hardware / Amazon</t>
        </is>
      </c>
      <c r="I52" s="19" t="inlineStr"/>
      <c r="J52" s="12" t="inlineStr"/>
      <c r="K52" s="21" t="inlineStr">
        <is>
          <t>EST</t>
        </is>
      </c>
      <c r="L52" s="15" t="inlineStr">
        <is>
          <t>If the new downpipe lacks a bung</t>
        </is>
      </c>
    </row>
    <row r="53">
      <c r="A53" s="14" t="inlineStr"/>
      <c r="B53" s="14" t="inlineStr">
        <is>
          <t>Boost gauge</t>
        </is>
      </c>
      <c r="C53" s="15" t="inlineStr">
        <is>
          <t>Mechanical or electronic</t>
        </is>
      </c>
      <c r="D53" s="16" t="n">
        <v>1</v>
      </c>
      <c r="E53" s="17" t="n">
        <v>60</v>
      </c>
      <c r="F53" s="17">
        <f>D53*E53</f>
        <v/>
      </c>
      <c r="G53" s="18" t="inlineStr">
        <is>
          <t>BUY</t>
        </is>
      </c>
      <c r="H53" s="14" t="inlineStr">
        <is>
          <t>Hardware / Amazon</t>
        </is>
      </c>
      <c r="I53" s="19" t="inlineStr"/>
      <c r="J53" s="12" t="inlineStr"/>
      <c r="K53" s="21" t="inlineStr">
        <is>
          <t>EST</t>
        </is>
      </c>
      <c r="L53" s="15" t="inlineStr">
        <is>
          <t>Watch it during the ramp-in</t>
        </is>
      </c>
    </row>
    <row r="54">
      <c r="A54" s="5" t="inlineStr">
        <is>
          <t>FLUIDS / SHOP</t>
        </is>
      </c>
      <c r="B54" s="6" t="inlineStr">
        <is>
          <t>Engine oil + filter</t>
        </is>
      </c>
      <c r="C54" s="7" t="inlineStr">
        <is>
          <t>Post-install oil change</t>
        </is>
      </c>
      <c r="D54" s="8" t="n">
        <v>1</v>
      </c>
      <c r="E54" s="9" t="n">
        <v>60</v>
      </c>
      <c r="F54" s="9">
        <f>D54*E54</f>
        <v/>
      </c>
      <c r="G54" s="10" t="inlineStr">
        <is>
          <t>BUY</t>
        </is>
      </c>
      <c r="H54" s="6" t="inlineStr">
        <is>
          <t>Auto parts store</t>
        </is>
      </c>
      <c r="I54" s="11" t="inlineStr">
        <is>
          <t>22-30 lb-ft</t>
        </is>
      </c>
      <c r="J54" s="12" t="inlineStr"/>
      <c r="K54" s="24" t="inlineStr">
        <is>
          <t>EST</t>
        </is>
      </c>
      <c r="L54" s="7" t="inlineStr">
        <is>
          <t>Fresh oil after any turbo work. Torque = sump plug</t>
        </is>
      </c>
    </row>
    <row r="55">
      <c r="A55" s="14" t="inlineStr"/>
      <c r="B55" s="14" t="inlineStr">
        <is>
          <t>Brake / parts cleaner + rags</t>
        </is>
      </c>
      <c r="C55" s="15" t="inlineStr">
        <is>
          <t>Shop consumables</t>
        </is>
      </c>
      <c r="D55" s="16" t="n">
        <v>1</v>
      </c>
      <c r="E55" s="17" t="n">
        <v>20</v>
      </c>
      <c r="F55" s="17">
        <f>D55*E55</f>
        <v/>
      </c>
      <c r="G55" s="18" t="inlineStr">
        <is>
          <t>BUY</t>
        </is>
      </c>
      <c r="H55" s="14" t="inlineStr">
        <is>
          <t>Auto parts store</t>
        </is>
      </c>
      <c r="I55" s="19" t="inlineStr"/>
      <c r="J55" s="12" t="inlineStr"/>
      <c r="K55" s="21" t="inlineStr">
        <is>
          <t>EST</t>
        </is>
      </c>
      <c r="L55" s="15" t="inlineStr"/>
    </row>
    <row r="56">
      <c r="A56" s="14" t="inlineStr"/>
      <c r="B56" s="14" t="inlineStr">
        <is>
          <t>Penetrating oil</t>
        </is>
      </c>
      <c r="C56" s="15" t="inlineStr">
        <is>
          <t>For the old cracked-manifold hardware</t>
        </is>
      </c>
      <c r="D56" s="16" t="n">
        <v>1</v>
      </c>
      <c r="E56" s="17" t="n">
        <v>10</v>
      </c>
      <c r="F56" s="17">
        <f>D56*E56</f>
        <v/>
      </c>
      <c r="G56" s="18" t="inlineStr">
        <is>
          <t>BUY</t>
        </is>
      </c>
      <c r="H56" s="14" t="inlineStr">
        <is>
          <t>Auto parts store</t>
        </is>
      </c>
      <c r="I56" s="19" t="inlineStr"/>
      <c r="J56" s="12" t="inlineStr"/>
      <c r="K56" s="21" t="inlineStr">
        <is>
          <t>EST</t>
        </is>
      </c>
      <c r="L56" s="15" t="inlineStr">
        <is>
          <t>You will need it - 20yr old exhaust studs</t>
        </is>
      </c>
    </row>
    <row r="58">
      <c r="E58" s="27" t="inlineStr">
        <is>
          <t>TO BUY - subtotal</t>
        </is>
      </c>
      <c r="F58" s="28">
        <f>SUMIF($G$6:$G$56,"BUY",$F$6:$F$56)</f>
        <v/>
      </c>
      <c r="L58" s="2" t="inlineStr">
        <is>
          <t>Everything marked BUY. Excludes HAVE / REUSE (already yours).</t>
        </is>
      </c>
    </row>
    <row r="59">
      <c r="E59" s="29" t="inlineStr">
        <is>
          <t>still to fit (unticked)</t>
        </is>
      </c>
      <c r="F59" s="30">
        <f>SUMIFS($F$6:$F$56,$G$6:$G$56,"BUY",$J$6:$J$56,"")</f>
        <v/>
      </c>
      <c r="L59" s="2" t="inlineStr">
        <is>
          <t>Drops as you tick the Done column.</t>
        </is>
      </c>
    </row>
    <row r="60">
      <c r="E60" s="29" t="inlineStr">
        <is>
          <t>line items</t>
        </is>
      </c>
      <c r="F60" s="31">
        <f>COUNTA($B$6:$B$56)</f>
        <v/>
      </c>
    </row>
  </sheetData>
  <autoFilter ref="A5:L56"/>
  <dataValidations count="1">
    <dataValidation sqref="J6:J56" showDropDown="0" showInputMessage="0" showErrorMessage="0" allowBlank="1" promptTitle="Done?" prompt="Tick when fitted" type="list">
      <formula1>"✓"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4" customWidth="1" min="1" max="1"/>
    <col width="8" customWidth="1" min="2" max="2"/>
    <col width="14" customWidth="1" min="3" max="3"/>
  </cols>
  <sheetData>
    <row r="1">
      <c r="A1" s="32" t="inlineStr">
        <is>
          <t>ORDER BY VENDOR</t>
        </is>
      </c>
    </row>
    <row r="2">
      <c r="A2" s="2" t="inlineStr">
        <is>
          <t>Each vendor has its own tab with just that cart. Subtotals are live formulas off the Full Parts List.</t>
        </is>
      </c>
    </row>
    <row r="4">
      <c r="A4" s="33" t="inlineStr">
        <is>
          <t>Vendor</t>
        </is>
      </c>
      <c r="B4" s="33" t="inlineStr">
        <is>
          <t>Items</t>
        </is>
      </c>
      <c r="C4" s="33" t="inlineStr">
        <is>
          <t>Subtotal</t>
        </is>
      </c>
    </row>
    <row r="5">
      <c r="A5" s="34" t="inlineStr">
        <is>
          <t>Himni / Full-Race</t>
        </is>
      </c>
      <c r="B5" s="35">
        <f>COUNTIFS('Full Parts List'!$H$6:$H$56,A5,'Full Parts List'!$G$6:$G$56,"BUY")</f>
        <v/>
      </c>
      <c r="C5" s="36">
        <f>SUMIFS('Full Parts List'!$F$6:$F$56,'Full Parts List'!$H$6:$H$56,A5,'Full Parts List'!$G$6:$G$56,"BUY")</f>
        <v/>
      </c>
    </row>
    <row r="6">
      <c r="A6" s="34" t="inlineStr">
        <is>
          <t>Flyin' Miata</t>
        </is>
      </c>
      <c r="B6" s="35">
        <f>COUNTIFS('Full Parts List'!$H$6:$H$56,A6,'Full Parts List'!$G$6:$G$56,"BUY")</f>
        <v/>
      </c>
      <c r="C6" s="36">
        <f>SUMIFS('Full Parts List'!$F$6:$F$56,'Full Parts List'!$H$6:$H$56,A6,'Full Parts List'!$G$6:$G$56,"BUY")</f>
        <v/>
      </c>
    </row>
    <row r="7">
      <c r="A7" s="34" t="inlineStr">
        <is>
          <t>Racing Beat / custom</t>
        </is>
      </c>
      <c r="B7" s="35">
        <f>COUNTIFS('Full Parts List'!$H$6:$H$56,A7,'Full Parts List'!$G$6:$G$56,"BUY")</f>
        <v/>
      </c>
      <c r="C7" s="36">
        <f>SUMIFS('Full Parts List'!$F$6:$F$56,'Full Parts List'!$H$6:$H$56,A7,'Full Parts List'!$G$6:$G$56,"BUY")</f>
        <v/>
      </c>
    </row>
    <row r="8">
      <c r="A8" s="34" t="inlineStr">
        <is>
          <t>Hardware / Amazon</t>
        </is>
      </c>
      <c r="B8" s="35">
        <f>COUNTIFS('Full Parts List'!$H$6:$H$56,A8,'Full Parts List'!$G$6:$G$56,"BUY")</f>
        <v/>
      </c>
      <c r="C8" s="36">
        <f>SUMIFS('Full Parts List'!$F$6:$F$56,'Full Parts List'!$H$6:$H$56,A8,'Full Parts List'!$G$6:$G$56,"BUY")</f>
        <v/>
      </c>
    </row>
    <row r="9">
      <c r="A9" s="34" t="inlineStr">
        <is>
          <t>Auto parts store</t>
        </is>
      </c>
      <c r="B9" s="35">
        <f>COUNTIFS('Full Parts List'!$H$6:$H$56,A9,'Full Parts List'!$G$6:$G$56,"BUY")</f>
        <v/>
      </c>
      <c r="C9" s="36">
        <f>SUMIFS('Full Parts List'!$F$6:$F$56,'Full Parts List'!$H$6:$H$56,A9,'Full Parts List'!$G$6:$G$56,"BUY")</f>
        <v/>
      </c>
    </row>
    <row r="10">
      <c r="A10" s="34" t="inlineStr">
        <is>
          <t>Tuner (dyno)</t>
        </is>
      </c>
      <c r="B10" s="35">
        <f>COUNTIFS('Full Parts List'!$H$6:$H$56,A10,'Full Parts List'!$G$6:$G$56,"BUY")</f>
        <v/>
      </c>
      <c r="C10" s="36">
        <f>SUMIFS('Full Parts List'!$F$6:$F$56,'Full Parts List'!$H$6:$H$56,A10,'Full Parts List'!$G$6:$G$56,"BUY")</f>
        <v/>
      </c>
    </row>
    <row r="11">
      <c r="A11" s="37" t="inlineStr">
        <is>
          <t>TOTAL</t>
        </is>
      </c>
      <c r="C11" s="28">
        <f>SUM(C5:C10)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44" customWidth="1" min="2" max="2"/>
    <col width="5" customWidth="1" min="3" max="3"/>
    <col width="11" customWidth="1" min="4" max="4"/>
    <col width="12" customWidth="1" min="5" max="5"/>
    <col width="6" customWidth="1" min="6" max="6"/>
    <col width="52" customWidth="1" min="7" max="7"/>
  </cols>
  <sheetData>
    <row r="1">
      <c r="A1" s="32" t="inlineStr">
        <is>
          <t>ORDER SHEET - Himni / Full-Race</t>
        </is>
      </c>
    </row>
    <row r="3">
      <c r="A3" s="4" t="inlineStr">
        <is>
          <t>Part</t>
        </is>
      </c>
      <c r="B3" s="4" t="inlineStr">
        <is>
          <t>Spec / detail</t>
        </is>
      </c>
      <c r="C3" s="4" t="inlineStr">
        <is>
          <t>Qty</t>
        </is>
      </c>
      <c r="D3" s="4" t="inlineStr">
        <is>
          <t>Unit $</t>
        </is>
      </c>
      <c r="E3" s="4" t="inlineStr">
        <is>
          <t>Line total</t>
        </is>
      </c>
      <c r="F3" s="4" t="inlineStr">
        <is>
          <t>Done</t>
        </is>
      </c>
      <c r="G3" s="4" t="inlineStr">
        <is>
          <t>Notes</t>
        </is>
      </c>
    </row>
    <row r="4">
      <c r="A4" s="14" t="inlineStr">
        <is>
          <t>Turbocharger</t>
        </is>
      </c>
      <c r="B4" s="15" t="inlineStr">
        <is>
          <t>BorgWarner EFR 6258, .64 A/R, T25 inlet, internal wastegate</t>
        </is>
      </c>
      <c r="C4" s="14" t="n">
        <v>1</v>
      </c>
      <c r="D4" s="17" t="n">
        <v>1699</v>
      </c>
      <c r="E4" s="17">
        <f>C4*D4</f>
        <v/>
      </c>
      <c r="F4" s="38" t="inlineStr"/>
      <c r="G4" s="15" t="inlineStr">
        <is>
          <t>Himni lists $1,699. Full-Race spans $1,408-$1,966 across housings - CONFIRM the .64 A/R T25 IWG variant/PN before ordering</t>
        </is>
      </c>
    </row>
    <row r="6">
      <c r="D6" s="27" t="inlineStr">
        <is>
          <t>Subtotal</t>
        </is>
      </c>
      <c r="E6" s="28">
        <f>SUM(E4:E4)</f>
        <v/>
      </c>
    </row>
  </sheetData>
  <dataValidations count="1">
    <dataValidation sqref="F4" showDropDown="0" showInputMessage="0" showErrorMessage="0" allowBlank="1" type="list">
      <formula1>"✓"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44" customWidth="1" min="2" max="2"/>
    <col width="5" customWidth="1" min="3" max="3"/>
    <col width="11" customWidth="1" min="4" max="4"/>
    <col width="12" customWidth="1" min="5" max="5"/>
    <col width="6" customWidth="1" min="6" max="6"/>
    <col width="52" customWidth="1" min="7" max="7"/>
  </cols>
  <sheetData>
    <row r="1">
      <c r="A1" s="32" t="inlineStr">
        <is>
          <t>ORDER SHEET - Flyin' Miata</t>
        </is>
      </c>
    </row>
    <row r="3">
      <c r="A3" s="4" t="inlineStr">
        <is>
          <t>Part</t>
        </is>
      </c>
      <c r="B3" s="4" t="inlineStr">
        <is>
          <t>Spec / detail</t>
        </is>
      </c>
      <c r="C3" s="4" t="inlineStr">
        <is>
          <t>Qty</t>
        </is>
      </c>
      <c r="D3" s="4" t="inlineStr">
        <is>
          <t>Unit $</t>
        </is>
      </c>
      <c r="E3" s="4" t="inlineStr">
        <is>
          <t>Line total</t>
        </is>
      </c>
      <c r="F3" s="4" t="inlineStr">
        <is>
          <t>Done</t>
        </is>
      </c>
      <c r="G3" s="4" t="inlineStr">
        <is>
          <t>Notes</t>
        </is>
      </c>
    </row>
    <row r="4">
      <c r="A4" s="14" t="inlineStr">
        <is>
          <t>Exhaust manifold</t>
        </is>
      </c>
      <c r="B4" s="15" t="inlineStr">
        <is>
          <t>Flyin' Miata 1.8 tubular, equal-length, T25 flange</t>
        </is>
      </c>
      <c r="C4" s="14" t="n">
        <v>1</v>
      </c>
      <c r="D4" s="17" t="n">
        <v>549</v>
      </c>
      <c r="E4" s="17">
        <f>C4*D4</f>
        <v/>
      </c>
      <c r="F4" s="38" t="inlineStr"/>
      <c r="G4" s="15" t="inlineStr">
        <is>
          <t>FM turbo-manifold-1994-05-w-hardware. Replaces the cracked one</t>
        </is>
      </c>
    </row>
    <row r="5">
      <c r="A5" s="14" t="inlineStr">
        <is>
          <t>Downpipe / turbine outlet</t>
        </is>
      </c>
      <c r="B5" s="15" t="inlineStr">
        <is>
          <t>NA/NB turbine outlet, downpipe upper section</t>
        </is>
      </c>
      <c r="C5" s="14" t="n">
        <v>1</v>
      </c>
      <c r="D5" s="17" t="n">
        <v>279</v>
      </c>
      <c r="E5" s="17">
        <f>C5*D5</f>
        <v/>
      </c>
      <c r="F5" s="38" t="inlineStr"/>
      <c r="G5" s="15" t="inlineStr">
        <is>
          <t>FM turbine-outlet-downpipe-upper-section</t>
        </is>
      </c>
    </row>
    <row r="6">
      <c r="A6" s="14" t="inlineStr">
        <is>
          <t>Manifold-to-head gasket</t>
        </is>
      </c>
      <c r="B6" s="15" t="inlineStr">
        <is>
          <t>BP exhaust manifold gasket</t>
        </is>
      </c>
      <c r="C6" s="14" t="n">
        <v>1</v>
      </c>
      <c r="D6" s="17" t="n">
        <v>25.49</v>
      </c>
      <c r="E6" s="17">
        <f>C6*D6</f>
        <v/>
      </c>
      <c r="F6" s="38" t="inlineStr"/>
      <c r="G6" s="15" t="inlineStr">
        <is>
          <t>FM bp-gasket-exhaust-manifold. ALWAYS replace</t>
        </is>
      </c>
    </row>
    <row r="7">
      <c r="A7" s="14" t="inlineStr">
        <is>
          <t>Exhaust system gasket</t>
        </is>
      </c>
      <c r="B7" s="15" t="inlineStr">
        <is>
          <t>FM turbo NA exhaust system gasket</t>
        </is>
      </c>
      <c r="C7" s="14" t="n">
        <v>2</v>
      </c>
      <c r="D7" s="17" t="n">
        <v>7.59</v>
      </c>
      <c r="E7" s="17">
        <f>C7*D7</f>
        <v/>
      </c>
      <c r="F7" s="38" t="inlineStr"/>
      <c r="G7" s="15" t="inlineStr">
        <is>
          <t>FM exhaust-gasket-turbo-na. One per joint</t>
        </is>
      </c>
    </row>
    <row r="8">
      <c r="A8" s="14" t="inlineStr">
        <is>
          <t>Aluminium crush washer</t>
        </is>
      </c>
      <c r="B8" s="15" t="inlineStr">
        <is>
          <t>14mm, oil drain plug</t>
        </is>
      </c>
      <c r="C8" s="14" t="n">
        <v>2</v>
      </c>
      <c r="D8" s="17" t="n">
        <v>0.6899999999999999</v>
      </c>
      <c r="E8" s="17">
        <f>C8*D8</f>
        <v/>
      </c>
      <c r="F8" s="38" t="inlineStr"/>
      <c r="G8" s="15" t="inlineStr">
        <is>
          <t>FM nb-drain-plug-washer</t>
        </is>
      </c>
    </row>
    <row r="9">
      <c r="A9" s="14" t="inlineStr">
        <is>
          <t>Exhaust hangers</t>
        </is>
      </c>
      <c r="B9" s="15" t="inlineStr">
        <is>
          <t>Polyurethane, NA chassis</t>
        </is>
      </c>
      <c r="C9" s="14" t="n">
        <v>2</v>
      </c>
      <c r="D9" s="17" t="n">
        <v>12.99</v>
      </c>
      <c r="E9" s="17">
        <f>C9*D9</f>
        <v/>
      </c>
      <c r="F9" s="38" t="inlineStr"/>
      <c r="G9" s="15" t="inlineStr">
        <is>
          <t>FM polyurethane-exhaust-hanger-na-chassis</t>
        </is>
      </c>
    </row>
    <row r="10">
      <c r="A10" s="14" t="inlineStr">
        <is>
          <t>Oil feed line kit</t>
        </is>
      </c>
      <c r="B10" s="15" t="inlineStr">
        <is>
          <t>FM bag 4B (96-05). 94-95 block uses bag 4A @ $34.99</t>
        </is>
      </c>
      <c r="C10" s="14" t="n">
        <v>1</v>
      </c>
      <c r="D10" s="17" t="n">
        <v>74.98999999999999</v>
      </c>
      <c r="E10" s="17">
        <f>C10*D10</f>
        <v/>
      </c>
      <c r="F10" s="38" t="inlineStr"/>
      <c r="G10" s="15" t="inlineStr">
        <is>
          <t>CONFIRM YOUR BLOCK YEAR - priced at the dearer 4B to be safe</t>
        </is>
      </c>
    </row>
    <row r="11">
      <c r="A11" s="14" t="inlineStr">
        <is>
          <t>Oil drain line</t>
        </is>
      </c>
      <c r="B11" s="15" t="inlineStr">
        <is>
          <t>High-temp rubber, FM bag 5A</t>
        </is>
      </c>
      <c r="C11" s="14" t="n">
        <v>1</v>
      </c>
      <c r="D11" s="17" t="n">
        <v>69.98999999999999</v>
      </c>
      <c r="E11" s="17">
        <f>C11*D11</f>
        <v/>
      </c>
      <c r="F11" s="38" t="inlineStr"/>
      <c r="G11" s="15" t="inlineStr">
        <is>
          <t>Must fall continuously - no loops or kinks</t>
        </is>
      </c>
    </row>
    <row r="12">
      <c r="A12" s="14" t="inlineStr">
        <is>
          <t>Turbo coolant line kit</t>
        </is>
      </c>
      <c r="B12" s="15" t="inlineStr">
        <is>
          <t>FM turbo connection kit (coolant reroute)</t>
        </is>
      </c>
      <c r="C12" s="14" t="n">
        <v>1</v>
      </c>
      <c r="D12" s="17" t="n">
        <v>87.98999999999999</v>
      </c>
      <c r="E12" s="17">
        <f>C12*D12</f>
        <v/>
      </c>
      <c r="F12" s="38" t="inlineStr"/>
      <c r="G12" s="15" t="inlineStr">
        <is>
          <t>FM hot-turbo. The EFR is water-cooled - not optional</t>
        </is>
      </c>
    </row>
    <row r="13">
      <c r="A13" s="14" t="inlineStr">
        <is>
          <t>Turbo heat shield</t>
        </is>
      </c>
      <c r="B13" s="15" t="inlineStr">
        <is>
          <t>FM, NA chassis</t>
        </is>
      </c>
      <c r="C13" s="14" t="n">
        <v>1</v>
      </c>
      <c r="D13" s="17" t="n">
        <v>119</v>
      </c>
      <c r="E13" s="17">
        <f>C13*D13</f>
        <v/>
      </c>
      <c r="F13" s="38" t="inlineStr"/>
      <c r="G13" s="15" t="inlineStr">
        <is>
          <t>FM turbo-heat-shield-for-na-chassis. Protects lines + hood</t>
        </is>
      </c>
    </row>
    <row r="14">
      <c r="A14" s="14" t="inlineStr">
        <is>
          <t>DEI titanium heat shield</t>
        </is>
      </c>
      <c r="B14" s="15" t="inlineStr">
        <is>
          <t>For tubing (optional)</t>
        </is>
      </c>
      <c r="C14" s="14" t="n">
        <v>1</v>
      </c>
      <c r="D14" s="17" t="n">
        <v>44.99</v>
      </c>
      <c r="E14" s="17">
        <f>C14*D14</f>
        <v/>
      </c>
      <c r="F14" s="38" t="inlineStr"/>
      <c r="G14" s="15" t="inlineStr">
        <is>
          <t>FM dei-titanium-heat-shield. Optional - helps underhood temps</t>
        </is>
      </c>
    </row>
    <row r="16">
      <c r="D16" s="27" t="inlineStr">
        <is>
          <t>Subtotal</t>
        </is>
      </c>
      <c r="E16" s="28">
        <f>SUM(E4:E14)</f>
        <v/>
      </c>
    </row>
  </sheetData>
  <dataValidations count="1">
    <dataValidation sqref="F4:F14" showDropDown="0" showInputMessage="0" showErrorMessage="0" allowBlank="1" type="list">
      <formula1>"✓"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44" customWidth="1" min="2" max="2"/>
    <col width="5" customWidth="1" min="3" max="3"/>
    <col width="11" customWidth="1" min="4" max="4"/>
    <col width="12" customWidth="1" min="5" max="5"/>
    <col width="6" customWidth="1" min="6" max="6"/>
    <col width="52" customWidth="1" min="7" max="7"/>
  </cols>
  <sheetData>
    <row r="1">
      <c r="A1" s="32" t="inlineStr">
        <is>
          <t>ORDER SHEET - Racing Beat / custom</t>
        </is>
      </c>
    </row>
    <row r="3">
      <c r="A3" s="4" t="inlineStr">
        <is>
          <t>Part</t>
        </is>
      </c>
      <c r="B3" s="4" t="inlineStr">
        <is>
          <t>Spec / detail</t>
        </is>
      </c>
      <c r="C3" s="4" t="inlineStr">
        <is>
          <t>Qty</t>
        </is>
      </c>
      <c r="D3" s="4" t="inlineStr">
        <is>
          <t>Unit $</t>
        </is>
      </c>
      <c r="E3" s="4" t="inlineStr">
        <is>
          <t>Line total</t>
        </is>
      </c>
      <c r="F3" s="4" t="inlineStr">
        <is>
          <t>Done</t>
        </is>
      </c>
      <c r="G3" s="4" t="inlineStr">
        <is>
          <t>Notes</t>
        </is>
      </c>
    </row>
    <row r="4">
      <c r="A4" s="14" t="inlineStr">
        <is>
          <t>Cat-back exhaust</t>
        </is>
      </c>
      <c r="B4" s="15" t="inlineStr">
        <is>
          <t>3in straight-through, NA chassis</t>
        </is>
      </c>
      <c r="C4" s="14" t="n">
        <v>1</v>
      </c>
      <c r="D4" s="17" t="n">
        <v>600</v>
      </c>
      <c r="E4" s="17">
        <f>C4*D4</f>
        <v/>
      </c>
      <c r="F4" s="38" t="inlineStr"/>
      <c r="G4" s="15" t="inlineStr">
        <is>
          <t>Racing Beat or custom 3in. FM's own NA cat-back is 2.25in @ $699 - too small for 350</t>
        </is>
      </c>
    </row>
    <row r="5">
      <c r="A5" s="14" t="inlineStr">
        <is>
          <t>High-flow catalytic converter</t>
        </is>
      </c>
      <c r="B5" s="15" t="inlineStr">
        <is>
          <t>3in in/out, if it stays street-legal</t>
        </is>
      </c>
      <c r="C5" s="14" t="n">
        <v>1</v>
      </c>
      <c r="D5" s="17" t="n">
        <v>200</v>
      </c>
      <c r="E5" s="17">
        <f>C5*D5</f>
        <v/>
      </c>
      <c r="F5" s="38" t="inlineStr"/>
      <c r="G5" s="15" t="inlineStr">
        <is>
          <t>FM's NA8 cat is $329 but 2.5in. Generic 3in high-flow ~$150-250. Skip for track-only</t>
        </is>
      </c>
    </row>
    <row r="7">
      <c r="D7" s="27" t="inlineStr">
        <is>
          <t>Subtotal</t>
        </is>
      </c>
      <c r="E7" s="28">
        <f>SUM(E4:E5)</f>
        <v/>
      </c>
    </row>
  </sheetData>
  <dataValidations count="1">
    <dataValidation sqref="F4:F5" showDropDown="0" showInputMessage="0" showErrorMessage="0" allowBlank="1" type="list">
      <formula1>"✓"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44" customWidth="1" min="2" max="2"/>
    <col width="5" customWidth="1" min="3" max="3"/>
    <col width="11" customWidth="1" min="4" max="4"/>
    <col width="12" customWidth="1" min="5" max="5"/>
    <col width="6" customWidth="1" min="6" max="6"/>
    <col width="52" customWidth="1" min="7" max="7"/>
  </cols>
  <sheetData>
    <row r="1">
      <c r="A1" s="32" t="inlineStr">
        <is>
          <t>ORDER SHEET - Hardware / Amazon</t>
        </is>
      </c>
    </row>
    <row r="3">
      <c r="A3" s="4" t="inlineStr">
        <is>
          <t>Part</t>
        </is>
      </c>
      <c r="B3" s="4" t="inlineStr">
        <is>
          <t>Spec / detail</t>
        </is>
      </c>
      <c r="C3" s="4" t="inlineStr">
        <is>
          <t>Qty</t>
        </is>
      </c>
      <c r="D3" s="4" t="inlineStr">
        <is>
          <t>Unit $</t>
        </is>
      </c>
      <c r="E3" s="4" t="inlineStr">
        <is>
          <t>Line total</t>
        </is>
      </c>
      <c r="F3" s="4" t="inlineStr">
        <is>
          <t>Done</t>
        </is>
      </c>
      <c r="G3" s="4" t="inlineStr">
        <is>
          <t>Notes</t>
        </is>
      </c>
    </row>
    <row r="4">
      <c r="A4" s="14" t="inlineStr">
        <is>
          <t>Turbo-to-manifold gasket</t>
        </is>
      </c>
      <c r="B4" s="15" t="inlineStr">
        <is>
          <t>T25 / 5-bolt flange</t>
        </is>
      </c>
      <c r="C4" s="14" t="n">
        <v>1</v>
      </c>
      <c r="D4" s="17" t="n">
        <v>12</v>
      </c>
      <c r="E4" s="17">
        <f>C4*D4</f>
        <v/>
      </c>
      <c r="F4" s="38" t="inlineStr"/>
      <c r="G4" s="15" t="inlineStr">
        <is>
          <t>New every time the turbo comes off</t>
        </is>
      </c>
    </row>
    <row r="5">
      <c r="A5" s="14" t="inlineStr">
        <is>
          <t>Downpipe-to-turbine gasket</t>
        </is>
      </c>
      <c r="B5" s="15" t="inlineStr">
        <is>
          <t>T25 turbine outlet - confirm 5-bolt vs V-band</t>
        </is>
      </c>
      <c r="C5" s="14" t="n">
        <v>1</v>
      </c>
      <c r="D5" s="17" t="n">
        <v>12</v>
      </c>
      <c r="E5" s="17">
        <f>C5*D5</f>
        <v/>
      </c>
      <c r="F5" s="38" t="inlineStr"/>
      <c r="G5" s="15" t="inlineStr">
        <is>
          <t>Match to your EFR turbine housing outlet</t>
        </is>
      </c>
    </row>
    <row r="6">
      <c r="A6" s="14" t="inlineStr">
        <is>
          <t>Oil drain flange gasket</t>
        </is>
      </c>
      <c r="B6" s="15" t="inlineStr">
        <is>
          <t>Turbo oil return flange</t>
        </is>
      </c>
      <c r="C6" s="14" t="n">
        <v>1</v>
      </c>
      <c r="D6" s="17" t="n">
        <v>8</v>
      </c>
      <c r="E6" s="17">
        <f>C6*D6</f>
        <v/>
      </c>
      <c r="F6" s="38" t="inlineStr"/>
      <c r="G6" s="15" t="inlineStr">
        <is>
          <t>Cheap insurance against a weep</t>
        </is>
      </c>
    </row>
    <row r="7">
      <c r="A7" s="14" t="inlineStr">
        <is>
          <t>Copper crush washers</t>
        </is>
      </c>
      <c r="B7" s="15" t="inlineStr">
        <is>
          <t>Oil feed banjo, 10mm / 12mm</t>
        </is>
      </c>
      <c r="C7" s="14" t="n">
        <v>4</v>
      </c>
      <c r="D7" s="17" t="n">
        <v>3</v>
      </c>
      <c r="E7" s="17">
        <f>C7*D7</f>
        <v/>
      </c>
      <c r="F7" s="38" t="inlineStr"/>
      <c r="G7" s="15" t="inlineStr">
        <is>
          <t>Never reuse crush washers</t>
        </is>
      </c>
    </row>
    <row r="8">
      <c r="A8" s="14" t="inlineStr">
        <is>
          <t>Manifold nuts</t>
        </is>
      </c>
      <c r="B8" s="15" t="inlineStr">
        <is>
          <t>M8 copper-plated / Inconel exhaust nuts</t>
        </is>
      </c>
      <c r="C8" s="14" t="n">
        <v>8</v>
      </c>
      <c r="D8" s="17" t="n">
        <v>2</v>
      </c>
      <c r="E8" s="17">
        <f>C8*D8</f>
        <v/>
      </c>
      <c r="F8" s="38" t="inlineStr"/>
      <c r="G8" s="15" t="inlineStr">
        <is>
          <t>Nuts are NOT reusable once heat-cycled</t>
        </is>
      </c>
    </row>
    <row r="9">
      <c r="A9" s="14" t="inlineStr">
        <is>
          <t>Turbo-to-manifold studs + nuts</t>
        </is>
      </c>
      <c r="B9" s="15" t="inlineStr">
        <is>
          <t>M8 Inconel + Stage-8 locking</t>
        </is>
      </c>
      <c r="C9" s="14" t="n">
        <v>1</v>
      </c>
      <c r="D9" s="17" t="n">
        <v>28</v>
      </c>
      <c r="E9" s="17">
        <f>C9*D9</f>
        <v/>
      </c>
      <c r="F9" s="38" t="inlineStr"/>
      <c r="G9" s="15" t="inlineStr">
        <is>
          <t>Stage-8 stops the classic turbo-flange back-off</t>
        </is>
      </c>
    </row>
    <row r="10">
      <c r="A10" s="14" t="inlineStr">
        <is>
          <t>Downpipe bolts + nuts</t>
        </is>
      </c>
      <c r="B10" s="15" t="inlineStr">
        <is>
          <t>M10 stainless + split washers</t>
        </is>
      </c>
      <c r="C10" s="14" t="n">
        <v>4</v>
      </c>
      <c r="D10" s="17" t="n">
        <v>3</v>
      </c>
      <c r="E10" s="17">
        <f>C10*D10</f>
        <v/>
      </c>
      <c r="F10" s="38" t="inlineStr"/>
      <c r="G10" s="15" t="inlineStr"/>
    </row>
    <row r="11">
      <c r="A11" s="14" t="inlineStr">
        <is>
          <t>Oil drain flange bolts</t>
        </is>
      </c>
      <c r="B11" s="15" t="inlineStr">
        <is>
          <t>M6 / M8 socket cap</t>
        </is>
      </c>
      <c r="C11" s="14" t="n">
        <v>2</v>
      </c>
      <c r="D11" s="17" t="n">
        <v>2</v>
      </c>
      <c r="E11" s="17">
        <f>C11*D11</f>
        <v/>
      </c>
      <c r="F11" s="38" t="inlineStr"/>
      <c r="G11" s="15" t="inlineStr">
        <is>
          <t>Per the turbo drain flange</t>
        </is>
      </c>
    </row>
    <row r="12">
      <c r="A12" s="14" t="inlineStr">
        <is>
          <t>Oil feed restrictor</t>
        </is>
      </c>
      <c r="B12" s="15" t="inlineStr">
        <is>
          <t>Per BorgWarner EFR spec (ball-bearing turbo)</t>
        </is>
      </c>
      <c r="C12" s="14" t="n">
        <v>1</v>
      </c>
      <c r="D12" s="17" t="n">
        <v>20</v>
      </c>
      <c r="E12" s="17">
        <f>C12*D12</f>
        <v/>
      </c>
      <c r="F12" s="38" t="inlineStr"/>
      <c r="G12" s="15" t="inlineStr">
        <is>
          <t>MANDATORY on a BB turbo or it pushes oil past the seals</t>
        </is>
      </c>
    </row>
    <row r="13">
      <c r="A13" s="14" t="inlineStr">
        <is>
          <t>Oil feed banjo / -3AN fittings</t>
        </is>
      </c>
      <c r="B13" s="15" t="inlineStr">
        <is>
          <t>To suit the EFR feed port</t>
        </is>
      </c>
      <c r="C13" s="14" t="n">
        <v>1</v>
      </c>
      <c r="D13" s="17" t="n">
        <v>25</v>
      </c>
      <c r="E13" s="17">
        <f>C13*D13</f>
        <v/>
      </c>
      <c r="F13" s="38" t="inlineStr"/>
      <c r="G13" s="15" t="inlineStr">
        <is>
          <t>Check EFR port thread before ordering</t>
        </is>
      </c>
    </row>
    <row r="14">
      <c r="A14" s="14" t="inlineStr">
        <is>
          <t>Oil drain hose clamps</t>
        </is>
      </c>
      <c r="B14" s="15" t="inlineStr">
        <is>
          <t>Worm-drive, to suit drain hose</t>
        </is>
      </c>
      <c r="C14" s="14" t="n">
        <v>2</v>
      </c>
      <c r="D14" s="17" t="n">
        <v>3</v>
      </c>
      <c r="E14" s="17">
        <f>C14*D14</f>
        <v/>
      </c>
      <c r="F14" s="38" t="inlineStr"/>
      <c r="G14" s="15" t="inlineStr"/>
    </row>
    <row r="15">
      <c r="A15" s="14" t="inlineStr">
        <is>
          <t>Silicone coolant hose</t>
        </is>
      </c>
      <c r="B15" s="15" t="inlineStr">
        <is>
          <t>5/16in, approx 3 ft</t>
        </is>
      </c>
      <c r="C15" s="14" t="n">
        <v>1</v>
      </c>
      <c r="D15" s="17" t="n">
        <v>18</v>
      </c>
      <c r="E15" s="17">
        <f>C15*D15</f>
        <v/>
      </c>
      <c r="F15" s="38" t="inlineStr"/>
      <c r="G15" s="15" t="inlineStr">
        <is>
          <t>High-temp silicone only</t>
        </is>
      </c>
    </row>
    <row r="16">
      <c r="A16" s="14" t="inlineStr">
        <is>
          <t>Coolant hose clamps</t>
        </is>
      </c>
      <c r="B16" s="15" t="inlineStr">
        <is>
          <t>Worm / spring clamps</t>
        </is>
      </c>
      <c r="C16" s="14" t="n">
        <v>6</v>
      </c>
      <c r="D16" s="17" t="n">
        <v>2</v>
      </c>
      <c r="E16" s="17">
        <f>C16*D16</f>
        <v/>
      </c>
      <c r="F16" s="38" t="inlineStr"/>
      <c r="G16" s="15" t="inlineStr"/>
    </row>
    <row r="17">
      <c r="A17" s="14" t="inlineStr">
        <is>
          <t>Boost control solenoid</t>
        </is>
      </c>
      <c r="B17" s="15" t="inlineStr">
        <is>
          <t>MAC 3-port, ECU-driven</t>
        </is>
      </c>
      <c r="C17" s="14" t="n">
        <v>1</v>
      </c>
      <c r="D17" s="17" t="n">
        <v>60</v>
      </c>
      <c r="E17" s="17">
        <f>C17*D17</f>
        <v/>
      </c>
      <c r="F17" s="38" t="inlineStr"/>
      <c r="G17" s="15" t="inlineStr">
        <is>
          <t>Start low, ramp to 350 once the tune is clean</t>
        </is>
      </c>
    </row>
    <row r="18">
      <c r="A18" s="14" t="inlineStr">
        <is>
          <t>Vacuum / boost line</t>
        </is>
      </c>
      <c r="B18" s="15" t="inlineStr">
        <is>
          <t>4mm silicone, approx 10 ft</t>
        </is>
      </c>
      <c r="C18" s="14" t="n">
        <v>1</v>
      </c>
      <c r="D18" s="17" t="n">
        <v>12</v>
      </c>
      <c r="E18" s="17">
        <f>C18*D18</f>
        <v/>
      </c>
      <c r="F18" s="38" t="inlineStr"/>
      <c r="G18" s="15" t="inlineStr">
        <is>
          <t>Route away from the hot side</t>
        </is>
      </c>
    </row>
    <row r="19">
      <c r="A19" s="14" t="inlineStr">
        <is>
          <t>Line clamps / zip ties</t>
        </is>
      </c>
      <c r="B19" s="15" t="inlineStr">
        <is>
          <t>Assorted</t>
        </is>
      </c>
      <c r="C19" s="14" t="n">
        <v>1</v>
      </c>
      <c r="D19" s="17" t="n">
        <v>8</v>
      </c>
      <c r="E19" s="17">
        <f>C19*D19</f>
        <v/>
      </c>
      <c r="F19" s="38" t="inlineStr"/>
      <c r="G19" s="15" t="inlineStr"/>
    </row>
    <row r="20">
      <c r="A20" s="14" t="inlineStr">
        <is>
          <t>Silicone couplers</t>
        </is>
      </c>
      <c r="B20" s="15" t="inlineStr">
        <is>
          <t>Adapt EFR compressor outlet to the FM piping</t>
        </is>
      </c>
      <c r="C20" s="14" t="n">
        <v>2</v>
      </c>
      <c r="D20" s="17" t="n">
        <v>15</v>
      </c>
      <c r="E20" s="17">
        <f>C20*D20</f>
        <v/>
      </c>
      <c r="F20" s="38" t="inlineStr"/>
      <c r="G20" s="15" t="inlineStr">
        <is>
          <t>EFR outlet may differ from the 2554 - measure first</t>
        </is>
      </c>
    </row>
    <row r="21">
      <c r="A21" s="14" t="inlineStr">
        <is>
          <t>T-bolt clamps</t>
        </is>
      </c>
      <c r="B21" s="15" t="inlineStr">
        <is>
          <t>Stainless, for the new couplers</t>
        </is>
      </c>
      <c r="C21" s="14" t="n">
        <v>4</v>
      </c>
      <c r="D21" s="17" t="n">
        <v>7</v>
      </c>
      <c r="E21" s="17">
        <f>C21*D21</f>
        <v/>
      </c>
      <c r="F21" s="38" t="inlineStr"/>
      <c r="G21" s="15" t="inlineStr">
        <is>
          <t>Worm clamps blow off under boost</t>
        </is>
      </c>
    </row>
    <row r="22">
      <c r="A22" s="14" t="inlineStr">
        <is>
          <t>Heat sleeve</t>
        </is>
      </c>
      <c r="B22" s="15" t="inlineStr">
        <is>
          <t>Oil + coolant lines near the turbo</t>
        </is>
      </c>
      <c r="C22" s="14" t="n">
        <v>1</v>
      </c>
      <c r="D22" s="17" t="n">
        <v>20</v>
      </c>
      <c r="E22" s="17">
        <f>C22*D22</f>
        <v/>
      </c>
      <c r="F22" s="38" t="inlineStr"/>
      <c r="G22" s="15" t="inlineStr"/>
    </row>
    <row r="23">
      <c r="A23" s="14" t="inlineStr">
        <is>
          <t>Wideband O2 + controller</t>
        </is>
      </c>
      <c r="B23" s="15" t="inlineStr">
        <is>
          <t>AEM / Innovate, for tuning + monitoring</t>
        </is>
      </c>
      <c r="C23" s="14" t="n">
        <v>1</v>
      </c>
      <c r="D23" s="17" t="n">
        <v>200</v>
      </c>
      <c r="E23" s="17">
        <f>C23*D23</f>
        <v/>
      </c>
      <c r="F23" s="38" t="inlineStr"/>
      <c r="G23" s="15" t="inlineStr">
        <is>
          <t>Skip only if you already run a wideband</t>
        </is>
      </c>
    </row>
    <row r="24">
      <c r="A24" s="14" t="inlineStr">
        <is>
          <t>O2 bung + plug</t>
        </is>
      </c>
      <c r="B24" s="15" t="inlineStr">
        <is>
          <t>Weld-in, downpipe</t>
        </is>
      </c>
      <c r="C24" s="14" t="n">
        <v>1</v>
      </c>
      <c r="D24" s="17" t="n">
        <v>15</v>
      </c>
      <c r="E24" s="17">
        <f>C24*D24</f>
        <v/>
      </c>
      <c r="F24" s="38" t="inlineStr"/>
      <c r="G24" s="15" t="inlineStr">
        <is>
          <t>If the new downpipe lacks a bung</t>
        </is>
      </c>
    </row>
    <row r="25">
      <c r="A25" s="14" t="inlineStr">
        <is>
          <t>Boost gauge</t>
        </is>
      </c>
      <c r="B25" s="15" t="inlineStr">
        <is>
          <t>Mechanical or electronic</t>
        </is>
      </c>
      <c r="C25" s="14" t="n">
        <v>1</v>
      </c>
      <c r="D25" s="17" t="n">
        <v>60</v>
      </c>
      <c r="E25" s="17">
        <f>C25*D25</f>
        <v/>
      </c>
      <c r="F25" s="38" t="inlineStr"/>
      <c r="G25" s="15" t="inlineStr">
        <is>
          <t>Watch it during the ramp-in</t>
        </is>
      </c>
    </row>
    <row r="27">
      <c r="D27" s="27" t="inlineStr">
        <is>
          <t>Subtotal</t>
        </is>
      </c>
      <c r="E27" s="28">
        <f>SUM(E4:E25)</f>
        <v/>
      </c>
    </row>
  </sheetData>
  <dataValidations count="1">
    <dataValidation sqref="F4:F25" showDropDown="0" showInputMessage="0" showErrorMessage="0" allowBlank="1" type="list">
      <formula1>"✓"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44" customWidth="1" min="2" max="2"/>
    <col width="5" customWidth="1" min="3" max="3"/>
    <col width="11" customWidth="1" min="4" max="4"/>
    <col width="12" customWidth="1" min="5" max="5"/>
    <col width="6" customWidth="1" min="6" max="6"/>
    <col width="52" customWidth="1" min="7" max="7"/>
  </cols>
  <sheetData>
    <row r="1">
      <c r="A1" s="32" t="inlineStr">
        <is>
          <t>ORDER SHEET - Auto parts store</t>
        </is>
      </c>
    </row>
    <row r="3">
      <c r="A3" s="4" t="inlineStr">
        <is>
          <t>Part</t>
        </is>
      </c>
      <c r="B3" s="4" t="inlineStr">
        <is>
          <t>Spec / detail</t>
        </is>
      </c>
      <c r="C3" s="4" t="inlineStr">
        <is>
          <t>Qty</t>
        </is>
      </c>
      <c r="D3" s="4" t="inlineStr">
        <is>
          <t>Unit $</t>
        </is>
      </c>
      <c r="E3" s="4" t="inlineStr">
        <is>
          <t>Line total</t>
        </is>
      </c>
      <c r="F3" s="4" t="inlineStr">
        <is>
          <t>Done</t>
        </is>
      </c>
      <c r="G3" s="4" t="inlineStr">
        <is>
          <t>Notes</t>
        </is>
      </c>
    </row>
    <row r="4">
      <c r="A4" s="14" t="inlineStr">
        <is>
          <t>Nickel anti-seize</t>
        </is>
      </c>
      <c r="B4" s="15" t="inlineStr">
        <is>
          <t>High-temp, every exhaust thread</t>
        </is>
      </c>
      <c r="C4" s="14" t="n">
        <v>1</v>
      </c>
      <c r="D4" s="17" t="n">
        <v>12</v>
      </c>
      <c r="E4" s="17">
        <f>C4*D4</f>
        <v/>
      </c>
      <c r="F4" s="38" t="inlineStr"/>
      <c r="G4" s="15" t="inlineStr">
        <is>
          <t>Do not skip - this is what makes the NEXT job possible</t>
        </is>
      </c>
    </row>
    <row r="5">
      <c r="A5" s="14" t="inlineStr">
        <is>
          <t>Thread sealant / PTFE tape</t>
        </is>
      </c>
      <c r="B5" s="15" t="inlineStr">
        <is>
          <t>NPT oil + coolant fittings</t>
        </is>
      </c>
      <c r="C5" s="14" t="n">
        <v>1</v>
      </c>
      <c r="D5" s="17" t="n">
        <v>8</v>
      </c>
      <c r="E5" s="17">
        <f>C5*D5</f>
        <v/>
      </c>
      <c r="F5" s="38" t="inlineStr"/>
      <c r="G5" s="15" t="inlineStr">
        <is>
          <t>PTFE paste preferred on oil</t>
        </is>
      </c>
    </row>
    <row r="6">
      <c r="A6" s="14" t="inlineStr">
        <is>
          <t>Coolant</t>
        </is>
      </c>
      <c r="B6" s="15" t="inlineStr">
        <is>
          <t>50/50 or concentrate + distilled, approx 1 gal</t>
        </is>
      </c>
      <c r="C6" s="14" t="n">
        <v>1</v>
      </c>
      <c r="D6" s="17" t="n">
        <v>25</v>
      </c>
      <c r="E6" s="17">
        <f>C6*D6</f>
        <v/>
      </c>
      <c r="F6" s="38" t="inlineStr"/>
      <c r="G6" s="15" t="inlineStr">
        <is>
          <t>System gets drained to fit the coolant lines</t>
        </is>
      </c>
    </row>
    <row r="7">
      <c r="A7" s="14" t="inlineStr">
        <is>
          <t>Engine oil + filter</t>
        </is>
      </c>
      <c r="B7" s="15" t="inlineStr">
        <is>
          <t>Post-install oil change</t>
        </is>
      </c>
      <c r="C7" s="14" t="n">
        <v>1</v>
      </c>
      <c r="D7" s="17" t="n">
        <v>60</v>
      </c>
      <c r="E7" s="17">
        <f>C7*D7</f>
        <v/>
      </c>
      <c r="F7" s="38" t="inlineStr"/>
      <c r="G7" s="15" t="inlineStr">
        <is>
          <t>Fresh oil after any turbo work. Torque = sump plug</t>
        </is>
      </c>
    </row>
    <row r="8">
      <c r="A8" s="14" t="inlineStr">
        <is>
          <t>Brake / parts cleaner + rags</t>
        </is>
      </c>
      <c r="B8" s="15" t="inlineStr">
        <is>
          <t>Shop consumables</t>
        </is>
      </c>
      <c r="C8" s="14" t="n">
        <v>1</v>
      </c>
      <c r="D8" s="17" t="n">
        <v>20</v>
      </c>
      <c r="E8" s="17">
        <f>C8*D8</f>
        <v/>
      </c>
      <c r="F8" s="38" t="inlineStr"/>
      <c r="G8" s="15" t="inlineStr"/>
    </row>
    <row r="9">
      <c r="A9" s="14" t="inlineStr">
        <is>
          <t>Penetrating oil</t>
        </is>
      </c>
      <c r="B9" s="15" t="inlineStr">
        <is>
          <t>For the old cracked-manifold hardware</t>
        </is>
      </c>
      <c r="C9" s="14" t="n">
        <v>1</v>
      </c>
      <c r="D9" s="17" t="n">
        <v>10</v>
      </c>
      <c r="E9" s="17">
        <f>C9*D9</f>
        <v/>
      </c>
      <c r="F9" s="38" t="inlineStr"/>
      <c r="G9" s="15" t="inlineStr">
        <is>
          <t>You will need it - 20yr old exhaust studs</t>
        </is>
      </c>
    </row>
    <row r="11">
      <c r="D11" s="27" t="inlineStr">
        <is>
          <t>Subtotal</t>
        </is>
      </c>
      <c r="E11" s="28">
        <f>SUM(E4:E9)</f>
        <v/>
      </c>
    </row>
  </sheetData>
  <dataValidations count="1">
    <dataValidation sqref="F4:F9" showDropDown="0" showInputMessage="0" showErrorMessage="0" allowBlank="1" type="list">
      <formula1>"✓"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44" customWidth="1" min="2" max="2"/>
    <col width="5" customWidth="1" min="3" max="3"/>
    <col width="11" customWidth="1" min="4" max="4"/>
    <col width="12" customWidth="1" min="5" max="5"/>
    <col width="6" customWidth="1" min="6" max="6"/>
    <col width="52" customWidth="1" min="7" max="7"/>
  </cols>
  <sheetData>
    <row r="1">
      <c r="A1" s="32" t="inlineStr">
        <is>
          <t>ORDER SHEET - Tuner (dyno)</t>
        </is>
      </c>
    </row>
    <row r="3">
      <c r="A3" s="4" t="inlineStr">
        <is>
          <t>Part</t>
        </is>
      </c>
      <c r="B3" s="4" t="inlineStr">
        <is>
          <t>Spec / detail</t>
        </is>
      </c>
      <c r="C3" s="4" t="inlineStr">
        <is>
          <t>Qty</t>
        </is>
      </c>
      <c r="D3" s="4" t="inlineStr">
        <is>
          <t>Unit $</t>
        </is>
      </c>
      <c r="E3" s="4" t="inlineStr">
        <is>
          <t>Line total</t>
        </is>
      </c>
      <c r="F3" s="4" t="inlineStr">
        <is>
          <t>Done</t>
        </is>
      </c>
      <c r="G3" s="4" t="inlineStr">
        <is>
          <t>Notes</t>
        </is>
      </c>
    </row>
    <row r="4">
      <c r="A4" s="14" t="inlineStr">
        <is>
          <t>Dyno tune</t>
        </is>
      </c>
      <c r="B4" s="15" t="inlineStr">
        <is>
          <t>Hydra / MegaSquirt recalibration</t>
        </is>
      </c>
      <c r="C4" s="14" t="n">
        <v>1</v>
      </c>
      <c r="D4" s="17" t="n">
        <v>650</v>
      </c>
      <c r="E4" s="17">
        <f>C4*D4</f>
        <v/>
      </c>
      <c r="F4" s="38" t="inlineStr"/>
      <c r="G4" s="15" t="inlineStr">
        <is>
          <t>MANDATORY. Do NOT run 350hp on the old 2554 map</t>
        </is>
      </c>
    </row>
    <row r="6">
      <c r="D6" s="27" t="inlineStr">
        <is>
          <t>Subtotal</t>
        </is>
      </c>
      <c r="E6" s="28">
        <f>SUM(E4:E4)</f>
        <v/>
      </c>
    </row>
  </sheetData>
  <dataValidations count="1">
    <dataValidation sqref="F4" showDropDown="0" showInputMessage="0" showErrorMessage="0" allowBlank="1" type="list">
      <formula1>"✓"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2026-07-16T17:51:28Z</dcterms:created>
  <dcterms:modified xmlns:dcterms="http://purl.org/dc/terms/" xmlns:xsi="http://www.w3.org/2001/XMLSchema-instance" xsi:type="dcterms:W3CDTF">2026-07-16T17:51:28Z</dcterms:modified>
</cp:coreProperties>
</file>